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sbdcfilesrv1\team-sbdc-apps-share$\Public\Client Files\ClientFileTemplate\Business Plan\"/>
    </mc:Choice>
  </mc:AlternateContent>
  <xr:revisionPtr revIDLastSave="0" documentId="13_ncr:1_{17D9C9FD-7306-4D38-9655-0255C15B6BCD}" xr6:coauthVersionLast="47" xr6:coauthVersionMax="47" xr10:uidLastSave="{00000000-0000-0000-0000-000000000000}"/>
  <bookViews>
    <workbookView xWindow="-28920" yWindow="-2400" windowWidth="29040" windowHeight="15840" xr2:uid="{F38CDED5-673C-4B40-BFE1-390B2B29F818}"/>
  </bookViews>
  <sheets>
    <sheet name="Inputs" sheetId="1" r:id="rId1"/>
    <sheet name="Assumptions" sheetId="6" r:id="rId2"/>
    <sheet name="Income Statement" sheetId="2" r:id="rId3"/>
    <sheet name="Payroll" sheetId="4" r:id="rId4"/>
    <sheet name="Loans" sheetId="5"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1" l="1"/>
  <c r="C53" i="1" s="1"/>
  <c r="C43" i="1"/>
  <c r="C20" i="6"/>
  <c r="C21" i="6"/>
  <c r="C22" i="6"/>
  <c r="C23" i="6"/>
  <c r="C24" i="6"/>
  <c r="C25" i="6"/>
  <c r="C26" i="6"/>
  <c r="C27" i="6"/>
  <c r="C28" i="6"/>
  <c r="C29" i="6"/>
  <c r="C30" i="6"/>
  <c r="C31" i="6"/>
  <c r="C32" i="6"/>
  <c r="C33" i="6"/>
  <c r="C34" i="6"/>
  <c r="C35" i="6"/>
  <c r="C19" i="6"/>
  <c r="C18" i="6"/>
  <c r="C17" i="6"/>
  <c r="B20" i="6"/>
  <c r="B21" i="6"/>
  <c r="B22" i="6"/>
  <c r="B23" i="6"/>
  <c r="B24" i="6"/>
  <c r="B25" i="6"/>
  <c r="B26" i="6"/>
  <c r="B27" i="6"/>
  <c r="B28" i="6"/>
  <c r="B29" i="6"/>
  <c r="B30" i="6"/>
  <c r="B31" i="6"/>
  <c r="B32" i="6"/>
  <c r="B33" i="6"/>
  <c r="B34" i="6"/>
  <c r="B35" i="6"/>
  <c r="B19" i="6"/>
  <c r="B18" i="6"/>
  <c r="B17" i="6"/>
  <c r="C11" i="6"/>
  <c r="C12" i="6"/>
  <c r="C10" i="6"/>
  <c r="C9" i="6"/>
  <c r="C8" i="6"/>
  <c r="C7" i="6"/>
  <c r="B12" i="6"/>
  <c r="B11" i="6"/>
  <c r="B10" i="6"/>
  <c r="B9" i="6"/>
  <c r="B8" i="6"/>
  <c r="B7" i="6"/>
  <c r="F16" i="6"/>
  <c r="E16" i="6"/>
  <c r="D16" i="6"/>
  <c r="N8" i="2" l="1"/>
  <c r="M8" i="2"/>
  <c r="L8" i="2"/>
  <c r="K8" i="2"/>
  <c r="J8" i="2"/>
  <c r="I8" i="2"/>
  <c r="H8" i="2"/>
  <c r="G8" i="2"/>
  <c r="F8" i="2"/>
  <c r="E8" i="2"/>
  <c r="D8" i="2"/>
  <c r="C8" i="2"/>
  <c r="K61" i="1"/>
  <c r="C9" i="2" s="1"/>
  <c r="L61" i="1"/>
  <c r="C10" i="2" s="1"/>
  <c r="M61" i="1"/>
  <c r="C11" i="2" s="1"/>
  <c r="N61" i="1"/>
  <c r="C12" i="2" s="1"/>
  <c r="O61" i="1"/>
  <c r="C13" i="2" s="1"/>
  <c r="K62" i="1"/>
  <c r="D9" i="2" s="1"/>
  <c r="L62" i="1"/>
  <c r="D10" i="2" s="1"/>
  <c r="M62" i="1"/>
  <c r="D11" i="2" s="1"/>
  <c r="N62" i="1"/>
  <c r="D12" i="2" s="1"/>
  <c r="O62" i="1"/>
  <c r="D13" i="2" s="1"/>
  <c r="K63" i="1"/>
  <c r="E9" i="2" s="1"/>
  <c r="L63" i="1"/>
  <c r="E10" i="2" s="1"/>
  <c r="M63" i="1"/>
  <c r="E11" i="2" s="1"/>
  <c r="N63" i="1"/>
  <c r="E12" i="2" s="1"/>
  <c r="O63" i="1"/>
  <c r="E13" i="2" s="1"/>
  <c r="K64" i="1"/>
  <c r="F9" i="2" s="1"/>
  <c r="L64" i="1"/>
  <c r="F10" i="2" s="1"/>
  <c r="M64" i="1"/>
  <c r="F11" i="2" s="1"/>
  <c r="N64" i="1"/>
  <c r="F12" i="2" s="1"/>
  <c r="O64" i="1"/>
  <c r="F13" i="2" s="1"/>
  <c r="K65" i="1"/>
  <c r="G9" i="2" s="1"/>
  <c r="L65" i="1"/>
  <c r="G10" i="2" s="1"/>
  <c r="M65" i="1"/>
  <c r="G11" i="2" s="1"/>
  <c r="N65" i="1"/>
  <c r="G12" i="2" s="1"/>
  <c r="O65" i="1"/>
  <c r="G13" i="2" s="1"/>
  <c r="K66" i="1"/>
  <c r="H9" i="2" s="1"/>
  <c r="L66" i="1"/>
  <c r="H10" i="2" s="1"/>
  <c r="M66" i="1"/>
  <c r="H11" i="2" s="1"/>
  <c r="N66" i="1"/>
  <c r="H12" i="2" s="1"/>
  <c r="O66" i="1"/>
  <c r="H13" i="2" s="1"/>
  <c r="K67" i="1"/>
  <c r="I9" i="2" s="1"/>
  <c r="L67" i="1"/>
  <c r="I10" i="2" s="1"/>
  <c r="M67" i="1"/>
  <c r="I11" i="2" s="1"/>
  <c r="N67" i="1"/>
  <c r="I12" i="2" s="1"/>
  <c r="O67" i="1"/>
  <c r="I13" i="2" s="1"/>
  <c r="K68" i="1"/>
  <c r="J9" i="2" s="1"/>
  <c r="L68" i="1"/>
  <c r="J10" i="2" s="1"/>
  <c r="M68" i="1"/>
  <c r="J11" i="2" s="1"/>
  <c r="N68" i="1"/>
  <c r="J12" i="2" s="1"/>
  <c r="O68" i="1"/>
  <c r="J13" i="2" s="1"/>
  <c r="K69" i="1"/>
  <c r="K9" i="2" s="1"/>
  <c r="L69" i="1"/>
  <c r="K10" i="2" s="1"/>
  <c r="M69" i="1"/>
  <c r="K11" i="2" s="1"/>
  <c r="N69" i="1"/>
  <c r="K12" i="2" s="1"/>
  <c r="O69" i="1"/>
  <c r="K13" i="2" s="1"/>
  <c r="K70" i="1"/>
  <c r="L9" i="2" s="1"/>
  <c r="L70" i="1"/>
  <c r="L10" i="2" s="1"/>
  <c r="M70" i="1"/>
  <c r="L11" i="2" s="1"/>
  <c r="N70" i="1"/>
  <c r="L12" i="2" s="1"/>
  <c r="O70" i="1"/>
  <c r="L13" i="2" s="1"/>
  <c r="O71" i="1" l="1"/>
  <c r="M13" i="2" s="1"/>
  <c r="O72" i="1"/>
  <c r="N13" i="2" s="1"/>
  <c r="N71" i="1"/>
  <c r="M12" i="2" s="1"/>
  <c r="N72" i="1"/>
  <c r="N12" i="2" s="1"/>
  <c r="M71" i="1"/>
  <c r="M11" i="2" s="1"/>
  <c r="M72" i="1"/>
  <c r="N11" i="2" s="1"/>
  <c r="L71" i="1"/>
  <c r="M10" i="2" s="1"/>
  <c r="L72" i="1"/>
  <c r="N10" i="2" s="1"/>
  <c r="K71" i="1"/>
  <c r="M9" i="2" s="1"/>
  <c r="K72" i="1"/>
  <c r="N9" i="2" s="1"/>
  <c r="J73" i="1"/>
  <c r="O60" i="1"/>
  <c r="N60" i="1"/>
  <c r="M60" i="1"/>
  <c r="L60" i="1"/>
  <c r="K60" i="1"/>
  <c r="J60" i="1"/>
  <c r="O11" i="2" l="1"/>
  <c r="N73" i="1"/>
  <c r="K73" i="1"/>
  <c r="O9" i="2"/>
  <c r="O73" i="1"/>
  <c r="O10" i="2"/>
  <c r="L73" i="1"/>
  <c r="M73" i="1"/>
  <c r="C97" i="1"/>
  <c r="C69" i="1"/>
  <c r="B201" i="5" l="1"/>
  <c r="B161" i="5"/>
  <c r="B121" i="5"/>
  <c r="B81" i="5"/>
  <c r="B41" i="5"/>
  <c r="B1" i="5"/>
  <c r="D205" i="5" l="1"/>
  <c r="D204" i="5"/>
  <c r="D203" i="5"/>
  <c r="Q205" i="5" s="1"/>
  <c r="D165" i="5"/>
  <c r="D164" i="5"/>
  <c r="D163" i="5"/>
  <c r="Q165" i="5" s="1"/>
  <c r="D125" i="5"/>
  <c r="D124" i="5"/>
  <c r="D123" i="5"/>
  <c r="Q125" i="5" s="1"/>
  <c r="D85" i="5"/>
  <c r="D84" i="5"/>
  <c r="D83" i="5"/>
  <c r="D45" i="5"/>
  <c r="D44" i="5"/>
  <c r="D43" i="5"/>
  <c r="D5" i="5"/>
  <c r="D4" i="5"/>
  <c r="D3" i="5"/>
  <c r="Q5" i="5" s="1"/>
  <c r="D213" i="5"/>
  <c r="F173" i="5"/>
  <c r="D173" i="5"/>
  <c r="E173" i="5" s="1"/>
  <c r="D133" i="5"/>
  <c r="F93" i="5"/>
  <c r="D93" i="5"/>
  <c r="E93" i="5" s="1"/>
  <c r="E53" i="5"/>
  <c r="F53" i="5" s="1"/>
  <c r="D53" i="5"/>
  <c r="D13" i="5"/>
  <c r="C80" i="4"/>
  <c r="D80" i="4" s="1"/>
  <c r="E80" i="4" s="1"/>
  <c r="F80" i="4" s="1"/>
  <c r="G80" i="4" s="1"/>
  <c r="H80" i="4" s="1"/>
  <c r="I80" i="4" s="1"/>
  <c r="J80" i="4" s="1"/>
  <c r="K80" i="4" s="1"/>
  <c r="L80" i="4" s="1"/>
  <c r="M80" i="4" s="1"/>
  <c r="N80" i="4" s="1"/>
  <c r="C79" i="4"/>
  <c r="D79" i="4" s="1"/>
  <c r="E79" i="4" s="1"/>
  <c r="F79" i="4" s="1"/>
  <c r="G79" i="4" s="1"/>
  <c r="H79" i="4" s="1"/>
  <c r="I79" i="4" s="1"/>
  <c r="J79" i="4" s="1"/>
  <c r="K79" i="4" s="1"/>
  <c r="L79" i="4" s="1"/>
  <c r="M79" i="4" s="1"/>
  <c r="N79" i="4" s="1"/>
  <c r="C78" i="4"/>
  <c r="D78" i="4" s="1"/>
  <c r="E78" i="4" s="1"/>
  <c r="F78" i="4" s="1"/>
  <c r="C76" i="4"/>
  <c r="C74" i="4"/>
  <c r="D74" i="4" s="1"/>
  <c r="E74" i="4" s="1"/>
  <c r="F74" i="4" s="1"/>
  <c r="G74" i="4" s="1"/>
  <c r="H74" i="4" s="1"/>
  <c r="I74" i="4" s="1"/>
  <c r="J74" i="4" s="1"/>
  <c r="K74" i="4" s="1"/>
  <c r="L74" i="4" s="1"/>
  <c r="M74" i="4" s="1"/>
  <c r="N74" i="4" s="1"/>
  <c r="C73" i="4"/>
  <c r="D73" i="4" s="1"/>
  <c r="E73" i="4" s="1"/>
  <c r="F73" i="4" s="1"/>
  <c r="G73" i="4" s="1"/>
  <c r="H73" i="4" s="1"/>
  <c r="I73" i="4" s="1"/>
  <c r="J73" i="4" s="1"/>
  <c r="K73" i="4" s="1"/>
  <c r="L73" i="4" s="1"/>
  <c r="M73" i="4" s="1"/>
  <c r="N73" i="4" s="1"/>
  <c r="C72" i="4"/>
  <c r="D72" i="4" s="1"/>
  <c r="C70" i="4"/>
  <c r="D70" i="4" s="1"/>
  <c r="C68" i="4"/>
  <c r="D68" i="4" s="1"/>
  <c r="E68" i="4" s="1"/>
  <c r="F68" i="4" s="1"/>
  <c r="G68" i="4" s="1"/>
  <c r="H68" i="4" s="1"/>
  <c r="I68" i="4" s="1"/>
  <c r="J68" i="4" s="1"/>
  <c r="K68" i="4" s="1"/>
  <c r="L68" i="4" s="1"/>
  <c r="M68" i="4" s="1"/>
  <c r="N68" i="4" s="1"/>
  <c r="C67" i="4"/>
  <c r="D67" i="4" s="1"/>
  <c r="E67" i="4" s="1"/>
  <c r="F67" i="4" s="1"/>
  <c r="G67" i="4" s="1"/>
  <c r="H67" i="4" s="1"/>
  <c r="I67" i="4" s="1"/>
  <c r="J67" i="4" s="1"/>
  <c r="K67" i="4" s="1"/>
  <c r="L67" i="4" s="1"/>
  <c r="M67" i="4" s="1"/>
  <c r="N67" i="4" s="1"/>
  <c r="C66" i="4"/>
  <c r="D66" i="4" s="1"/>
  <c r="E66" i="4" s="1"/>
  <c r="F66" i="4" s="1"/>
  <c r="C64" i="4"/>
  <c r="C62" i="4"/>
  <c r="D62" i="4" s="1"/>
  <c r="E62" i="4" s="1"/>
  <c r="F62" i="4" s="1"/>
  <c r="G62" i="4" s="1"/>
  <c r="H62" i="4" s="1"/>
  <c r="I62" i="4" s="1"/>
  <c r="J62" i="4" s="1"/>
  <c r="K62" i="4" s="1"/>
  <c r="L62" i="4" s="1"/>
  <c r="M62" i="4" s="1"/>
  <c r="N62" i="4" s="1"/>
  <c r="C61" i="4"/>
  <c r="D61" i="4" s="1"/>
  <c r="E61" i="4" s="1"/>
  <c r="F61" i="4" s="1"/>
  <c r="G61" i="4" s="1"/>
  <c r="H61" i="4" s="1"/>
  <c r="I61" i="4" s="1"/>
  <c r="J61" i="4" s="1"/>
  <c r="K61" i="4" s="1"/>
  <c r="L61" i="4" s="1"/>
  <c r="M61" i="4" s="1"/>
  <c r="N61" i="4" s="1"/>
  <c r="C60" i="4"/>
  <c r="D60" i="4" s="1"/>
  <c r="C58" i="4"/>
  <c r="D58" i="4" s="1"/>
  <c r="C56" i="4"/>
  <c r="D56" i="4" s="1"/>
  <c r="E56" i="4" s="1"/>
  <c r="F56" i="4" s="1"/>
  <c r="G56" i="4" s="1"/>
  <c r="H56" i="4" s="1"/>
  <c r="I56" i="4" s="1"/>
  <c r="J56" i="4" s="1"/>
  <c r="K56" i="4" s="1"/>
  <c r="L56" i="4" s="1"/>
  <c r="M56" i="4" s="1"/>
  <c r="N56" i="4" s="1"/>
  <c r="C55" i="4"/>
  <c r="D55" i="4" s="1"/>
  <c r="E55" i="4" s="1"/>
  <c r="F55" i="4" s="1"/>
  <c r="G55" i="4" s="1"/>
  <c r="H55" i="4" s="1"/>
  <c r="I55" i="4" s="1"/>
  <c r="J55" i="4" s="1"/>
  <c r="K55" i="4" s="1"/>
  <c r="L55" i="4" s="1"/>
  <c r="M55" i="4" s="1"/>
  <c r="N55" i="4" s="1"/>
  <c r="C54" i="4"/>
  <c r="D54" i="4" s="1"/>
  <c r="E54" i="4" s="1"/>
  <c r="F54" i="4" s="1"/>
  <c r="C52" i="4"/>
  <c r="C50" i="4"/>
  <c r="D50" i="4" s="1"/>
  <c r="E50" i="4" s="1"/>
  <c r="F50" i="4" s="1"/>
  <c r="G50" i="4" s="1"/>
  <c r="H50" i="4" s="1"/>
  <c r="I50" i="4" s="1"/>
  <c r="J50" i="4" s="1"/>
  <c r="K50" i="4" s="1"/>
  <c r="L50" i="4" s="1"/>
  <c r="M50" i="4" s="1"/>
  <c r="N50" i="4" s="1"/>
  <c r="C49" i="4"/>
  <c r="D49" i="4" s="1"/>
  <c r="E49" i="4" s="1"/>
  <c r="F49" i="4" s="1"/>
  <c r="G49" i="4" s="1"/>
  <c r="H49" i="4" s="1"/>
  <c r="I49" i="4" s="1"/>
  <c r="J49" i="4" s="1"/>
  <c r="K49" i="4" s="1"/>
  <c r="L49" i="4" s="1"/>
  <c r="M49" i="4" s="1"/>
  <c r="N49" i="4" s="1"/>
  <c r="C48" i="4"/>
  <c r="D48" i="4" s="1"/>
  <c r="C46" i="4"/>
  <c r="D46" i="4" s="1"/>
  <c r="C44" i="4"/>
  <c r="D44" i="4" s="1"/>
  <c r="E44" i="4" s="1"/>
  <c r="F44" i="4" s="1"/>
  <c r="G44" i="4" s="1"/>
  <c r="H44" i="4" s="1"/>
  <c r="I44" i="4" s="1"/>
  <c r="J44" i="4" s="1"/>
  <c r="K44" i="4" s="1"/>
  <c r="L44" i="4" s="1"/>
  <c r="M44" i="4" s="1"/>
  <c r="N44" i="4" s="1"/>
  <c r="C43" i="4"/>
  <c r="D43" i="4" s="1"/>
  <c r="E43" i="4" s="1"/>
  <c r="F43" i="4" s="1"/>
  <c r="G43" i="4" s="1"/>
  <c r="H43" i="4" s="1"/>
  <c r="I43" i="4" s="1"/>
  <c r="J43" i="4" s="1"/>
  <c r="K43" i="4" s="1"/>
  <c r="L43" i="4" s="1"/>
  <c r="M43" i="4" s="1"/>
  <c r="N43" i="4" s="1"/>
  <c r="C42" i="4"/>
  <c r="D42" i="4" s="1"/>
  <c r="E42" i="4" s="1"/>
  <c r="C40" i="4"/>
  <c r="C38" i="4"/>
  <c r="D38" i="4" s="1"/>
  <c r="E38" i="4" s="1"/>
  <c r="F38" i="4" s="1"/>
  <c r="G38" i="4" s="1"/>
  <c r="H38" i="4" s="1"/>
  <c r="I38" i="4" s="1"/>
  <c r="J38" i="4" s="1"/>
  <c r="K38" i="4" s="1"/>
  <c r="L38" i="4" s="1"/>
  <c r="M38" i="4" s="1"/>
  <c r="N38" i="4" s="1"/>
  <c r="C37" i="4"/>
  <c r="D37" i="4" s="1"/>
  <c r="E37" i="4" s="1"/>
  <c r="F37" i="4" s="1"/>
  <c r="G37" i="4" s="1"/>
  <c r="H37" i="4" s="1"/>
  <c r="I37" i="4" s="1"/>
  <c r="J37" i="4" s="1"/>
  <c r="K37" i="4" s="1"/>
  <c r="L37" i="4" s="1"/>
  <c r="M37" i="4" s="1"/>
  <c r="N37" i="4" s="1"/>
  <c r="C36" i="4"/>
  <c r="D36" i="4" s="1"/>
  <c r="E36" i="4" s="1"/>
  <c r="C34" i="4"/>
  <c r="C32" i="4"/>
  <c r="D32" i="4" s="1"/>
  <c r="E32" i="4" s="1"/>
  <c r="F32" i="4" s="1"/>
  <c r="G32" i="4" s="1"/>
  <c r="H32" i="4" s="1"/>
  <c r="I32" i="4" s="1"/>
  <c r="J32" i="4" s="1"/>
  <c r="K32" i="4" s="1"/>
  <c r="L32" i="4" s="1"/>
  <c r="M32" i="4" s="1"/>
  <c r="N32" i="4" s="1"/>
  <c r="C31" i="4"/>
  <c r="D31" i="4" s="1"/>
  <c r="E31" i="4" s="1"/>
  <c r="F31" i="4" s="1"/>
  <c r="G31" i="4" s="1"/>
  <c r="H31" i="4" s="1"/>
  <c r="I31" i="4" s="1"/>
  <c r="J31" i="4" s="1"/>
  <c r="K31" i="4" s="1"/>
  <c r="L31" i="4" s="1"/>
  <c r="M31" i="4" s="1"/>
  <c r="N31" i="4" s="1"/>
  <c r="C30" i="4"/>
  <c r="D30" i="4" s="1"/>
  <c r="E30" i="4" s="1"/>
  <c r="C28" i="4"/>
  <c r="C26" i="4"/>
  <c r="D26" i="4" s="1"/>
  <c r="E26" i="4" s="1"/>
  <c r="F26" i="4" s="1"/>
  <c r="G26" i="4" s="1"/>
  <c r="H26" i="4" s="1"/>
  <c r="I26" i="4" s="1"/>
  <c r="J26" i="4" s="1"/>
  <c r="K26" i="4" s="1"/>
  <c r="L26" i="4" s="1"/>
  <c r="M26" i="4" s="1"/>
  <c r="N26" i="4" s="1"/>
  <c r="C25" i="4"/>
  <c r="D25" i="4" s="1"/>
  <c r="E25" i="4" s="1"/>
  <c r="F25" i="4" s="1"/>
  <c r="G25" i="4" s="1"/>
  <c r="H25" i="4" s="1"/>
  <c r="I25" i="4" s="1"/>
  <c r="J25" i="4" s="1"/>
  <c r="K25" i="4" s="1"/>
  <c r="L25" i="4" s="1"/>
  <c r="M25" i="4" s="1"/>
  <c r="N25" i="4" s="1"/>
  <c r="C24" i="4"/>
  <c r="D24" i="4" s="1"/>
  <c r="E24" i="4" s="1"/>
  <c r="C22" i="4"/>
  <c r="C20" i="4"/>
  <c r="D20" i="4" s="1"/>
  <c r="E20" i="4" s="1"/>
  <c r="F20" i="4" s="1"/>
  <c r="G20" i="4" s="1"/>
  <c r="H20" i="4" s="1"/>
  <c r="I20" i="4" s="1"/>
  <c r="J20" i="4" s="1"/>
  <c r="K20" i="4" s="1"/>
  <c r="L20" i="4" s="1"/>
  <c r="M20" i="4" s="1"/>
  <c r="N20" i="4" s="1"/>
  <c r="C19" i="4"/>
  <c r="D19" i="4" s="1"/>
  <c r="E19" i="4" s="1"/>
  <c r="F19" i="4" s="1"/>
  <c r="G19" i="4" s="1"/>
  <c r="H19" i="4" s="1"/>
  <c r="I19" i="4" s="1"/>
  <c r="J19" i="4" s="1"/>
  <c r="K19" i="4" s="1"/>
  <c r="L19" i="4" s="1"/>
  <c r="M19" i="4" s="1"/>
  <c r="N19" i="4" s="1"/>
  <c r="C18" i="4"/>
  <c r="D18" i="4" s="1"/>
  <c r="E18" i="4" s="1"/>
  <c r="F18" i="4" s="1"/>
  <c r="G18" i="4" s="1"/>
  <c r="C16" i="4"/>
  <c r="C14" i="4"/>
  <c r="D14" i="4" s="1"/>
  <c r="E14" i="4" s="1"/>
  <c r="F14" i="4" s="1"/>
  <c r="G14" i="4" s="1"/>
  <c r="H14" i="4" s="1"/>
  <c r="I14" i="4" s="1"/>
  <c r="J14" i="4" s="1"/>
  <c r="K14" i="4" s="1"/>
  <c r="L14" i="4" s="1"/>
  <c r="M14" i="4" s="1"/>
  <c r="N14" i="4" s="1"/>
  <c r="C13" i="4"/>
  <c r="D13" i="4" s="1"/>
  <c r="E13" i="4" s="1"/>
  <c r="F13" i="4" s="1"/>
  <c r="G13" i="4" s="1"/>
  <c r="H13" i="4" s="1"/>
  <c r="I13" i="4" s="1"/>
  <c r="J13" i="4" s="1"/>
  <c r="K13" i="4" s="1"/>
  <c r="L13" i="4" s="1"/>
  <c r="M13" i="4" s="1"/>
  <c r="N13" i="4" s="1"/>
  <c r="C12" i="4"/>
  <c r="D12" i="4" s="1"/>
  <c r="C10" i="4"/>
  <c r="D10" i="4" s="1"/>
  <c r="B75" i="4"/>
  <c r="B99" i="4" s="1"/>
  <c r="B113" i="4" s="1"/>
  <c r="B69" i="4"/>
  <c r="B98" i="4" s="1"/>
  <c r="B112" i="4" s="1"/>
  <c r="B63" i="4"/>
  <c r="B97" i="4" s="1"/>
  <c r="B111" i="4" s="1"/>
  <c r="B57" i="4"/>
  <c r="B96" i="4" s="1"/>
  <c r="B110" i="4" s="1"/>
  <c r="B125" i="4" s="1"/>
  <c r="B51" i="4"/>
  <c r="B95" i="4" s="1"/>
  <c r="B109" i="4" s="1"/>
  <c r="B45" i="4"/>
  <c r="B94" i="4" s="1"/>
  <c r="B108" i="4" s="1"/>
  <c r="B39" i="4"/>
  <c r="B93" i="4" s="1"/>
  <c r="B33" i="4"/>
  <c r="B92" i="4" s="1"/>
  <c r="B27" i="4"/>
  <c r="B91" i="4" s="1"/>
  <c r="B105" i="4" s="1"/>
  <c r="B21" i="4"/>
  <c r="B90" i="4" s="1"/>
  <c r="B104" i="4" s="1"/>
  <c r="B15" i="4"/>
  <c r="B89" i="4" s="1"/>
  <c r="B103" i="4" s="1"/>
  <c r="B9" i="4"/>
  <c r="B88" i="4" s="1"/>
  <c r="B102" i="4" s="1"/>
  <c r="C84" i="4"/>
  <c r="O87" i="4"/>
  <c r="E83" i="4"/>
  <c r="F83" i="4"/>
  <c r="G83" i="4"/>
  <c r="G87" i="4" s="1"/>
  <c r="H83" i="4"/>
  <c r="I83" i="4"/>
  <c r="J83" i="4"/>
  <c r="K83" i="4"/>
  <c r="L83" i="4"/>
  <c r="L101" i="4" s="1"/>
  <c r="M83" i="4"/>
  <c r="N83" i="4"/>
  <c r="D83" i="4"/>
  <c r="C83" i="4"/>
  <c r="N8" i="4"/>
  <c r="E8" i="4"/>
  <c r="F8" i="4"/>
  <c r="G8" i="4"/>
  <c r="H8" i="4"/>
  <c r="I8" i="4"/>
  <c r="J8" i="4"/>
  <c r="K8" i="4"/>
  <c r="L8" i="4"/>
  <c r="M8" i="4"/>
  <c r="D8" i="4"/>
  <c r="C8" i="4"/>
  <c r="B323" i="4"/>
  <c r="B322" i="4"/>
  <c r="B318" i="4"/>
  <c r="B317" i="4"/>
  <c r="B316" i="4"/>
  <c r="B315" i="4"/>
  <c r="B314" i="4"/>
  <c r="E269" i="4"/>
  <c r="D269" i="4"/>
  <c r="I239" i="4"/>
  <c r="J239" i="4" s="1"/>
  <c r="K239" i="4" s="1"/>
  <c r="L239" i="4" s="1"/>
  <c r="M239" i="4" s="1"/>
  <c r="N239" i="4" s="1"/>
  <c r="E239" i="4"/>
  <c r="F239" i="4" s="1"/>
  <c r="G239" i="4" s="1"/>
  <c r="H239" i="4" s="1"/>
  <c r="D239" i="4"/>
  <c r="E238" i="4"/>
  <c r="D238" i="4"/>
  <c r="E208" i="4"/>
  <c r="F208" i="4" s="1"/>
  <c r="G208" i="4" s="1"/>
  <c r="H208" i="4" s="1"/>
  <c r="I208" i="4" s="1"/>
  <c r="J208" i="4" s="1"/>
  <c r="K208" i="4" s="1"/>
  <c r="L208" i="4" s="1"/>
  <c r="M208" i="4" s="1"/>
  <c r="N208" i="4" s="1"/>
  <c r="D208" i="4"/>
  <c r="E207" i="4"/>
  <c r="D207" i="4"/>
  <c r="L177" i="4"/>
  <c r="M177" i="4" s="1"/>
  <c r="N177" i="4" s="1"/>
  <c r="K177" i="4"/>
  <c r="D177" i="4"/>
  <c r="E177" i="4" s="1"/>
  <c r="F177" i="4" s="1"/>
  <c r="G177" i="4" s="1"/>
  <c r="H177" i="4" s="1"/>
  <c r="I177" i="4" s="1"/>
  <c r="J177" i="4" s="1"/>
  <c r="C177" i="4"/>
  <c r="D176" i="4"/>
  <c r="D159" i="4"/>
  <c r="E159" i="4" s="1"/>
  <c r="F159" i="4" s="1"/>
  <c r="G159" i="4" s="1"/>
  <c r="H159" i="4" s="1"/>
  <c r="I159" i="4" s="1"/>
  <c r="J159" i="4" s="1"/>
  <c r="K159" i="4" s="1"/>
  <c r="L159" i="4" s="1"/>
  <c r="M159" i="4" s="1"/>
  <c r="N159" i="4" s="1"/>
  <c r="G158" i="4"/>
  <c r="H158" i="4" s="1"/>
  <c r="I158" i="4" s="1"/>
  <c r="J158" i="4" s="1"/>
  <c r="K158" i="4" s="1"/>
  <c r="L158" i="4" s="1"/>
  <c r="M158" i="4" s="1"/>
  <c r="N158" i="4" s="1"/>
  <c r="E158" i="4"/>
  <c r="F158" i="4" s="1"/>
  <c r="D158" i="4"/>
  <c r="F157" i="4"/>
  <c r="G157" i="4" s="1"/>
  <c r="H157" i="4" s="1"/>
  <c r="I157" i="4" s="1"/>
  <c r="J157" i="4" s="1"/>
  <c r="K157" i="4" s="1"/>
  <c r="L157" i="4" s="1"/>
  <c r="M157" i="4" s="1"/>
  <c r="N157" i="4" s="1"/>
  <c r="E157" i="4"/>
  <c r="D157" i="4"/>
  <c r="D156" i="4"/>
  <c r="E156" i="4" s="1"/>
  <c r="F156" i="4" s="1"/>
  <c r="G156" i="4" s="1"/>
  <c r="H156" i="4" s="1"/>
  <c r="I156" i="4" s="1"/>
  <c r="J156" i="4" s="1"/>
  <c r="K156" i="4" s="1"/>
  <c r="L156" i="4" s="1"/>
  <c r="M156" i="4" s="1"/>
  <c r="N156" i="4" s="1"/>
  <c r="I155" i="4"/>
  <c r="J155" i="4" s="1"/>
  <c r="K155" i="4" s="1"/>
  <c r="L155" i="4" s="1"/>
  <c r="M155" i="4" s="1"/>
  <c r="N155" i="4" s="1"/>
  <c r="D155" i="4"/>
  <c r="E155" i="4" s="1"/>
  <c r="F155" i="4" s="1"/>
  <c r="G155" i="4" s="1"/>
  <c r="H155" i="4" s="1"/>
  <c r="J154" i="4"/>
  <c r="K154" i="4" s="1"/>
  <c r="L154" i="4" s="1"/>
  <c r="M154" i="4" s="1"/>
  <c r="N154" i="4" s="1"/>
  <c r="G154" i="4"/>
  <c r="H154" i="4" s="1"/>
  <c r="I154" i="4" s="1"/>
  <c r="E154" i="4"/>
  <c r="F154" i="4" s="1"/>
  <c r="D154" i="4"/>
  <c r="M153" i="4"/>
  <c r="N153" i="4" s="1"/>
  <c r="G153" i="4"/>
  <c r="H153" i="4" s="1"/>
  <c r="I153" i="4" s="1"/>
  <c r="J153" i="4" s="1"/>
  <c r="K153" i="4" s="1"/>
  <c r="L153" i="4" s="1"/>
  <c r="F153" i="4"/>
  <c r="E153" i="4"/>
  <c r="D153" i="4"/>
  <c r="M152" i="4"/>
  <c r="N152" i="4" s="1"/>
  <c r="D152" i="4"/>
  <c r="E152" i="4" s="1"/>
  <c r="F152" i="4" s="1"/>
  <c r="G152" i="4" s="1"/>
  <c r="H152" i="4" s="1"/>
  <c r="I152" i="4" s="1"/>
  <c r="J152" i="4" s="1"/>
  <c r="K152" i="4" s="1"/>
  <c r="L152" i="4" s="1"/>
  <c r="D151" i="4"/>
  <c r="E151" i="4" s="1"/>
  <c r="F151" i="4" s="1"/>
  <c r="G151" i="4" s="1"/>
  <c r="H151" i="4" s="1"/>
  <c r="I151" i="4" s="1"/>
  <c r="J151" i="4" s="1"/>
  <c r="K151" i="4" s="1"/>
  <c r="L151" i="4" s="1"/>
  <c r="M151" i="4" s="1"/>
  <c r="N151" i="4" s="1"/>
  <c r="H150" i="4"/>
  <c r="I150" i="4" s="1"/>
  <c r="J150" i="4" s="1"/>
  <c r="K150" i="4" s="1"/>
  <c r="L150" i="4" s="1"/>
  <c r="M150" i="4" s="1"/>
  <c r="N150" i="4" s="1"/>
  <c r="D150" i="4"/>
  <c r="E150" i="4" s="1"/>
  <c r="F150" i="4" s="1"/>
  <c r="G150" i="4" s="1"/>
  <c r="F149" i="4"/>
  <c r="G149" i="4" s="1"/>
  <c r="H149" i="4" s="1"/>
  <c r="I149" i="4" s="1"/>
  <c r="J149" i="4" s="1"/>
  <c r="K149" i="4" s="1"/>
  <c r="L149" i="4" s="1"/>
  <c r="M149" i="4" s="1"/>
  <c r="N149" i="4" s="1"/>
  <c r="E149" i="4"/>
  <c r="D149" i="4"/>
  <c r="K148" i="4"/>
  <c r="L148" i="4" s="1"/>
  <c r="M148" i="4" s="1"/>
  <c r="N148" i="4" s="1"/>
  <c r="F148" i="4"/>
  <c r="G148" i="4" s="1"/>
  <c r="H148" i="4" s="1"/>
  <c r="I148" i="4" s="1"/>
  <c r="J148" i="4" s="1"/>
  <c r="E148" i="4"/>
  <c r="D148" i="4"/>
  <c r="J101" i="4"/>
  <c r="I101" i="4"/>
  <c r="D101" i="4"/>
  <c r="K87" i="4"/>
  <c r="J87" i="4"/>
  <c r="I87" i="4"/>
  <c r="H87" i="4"/>
  <c r="C87" i="4"/>
  <c r="M87" i="4"/>
  <c r="K101" i="4"/>
  <c r="H101" i="4"/>
  <c r="E87" i="4"/>
  <c r="C101" i="4"/>
  <c r="D77" i="4"/>
  <c r="D71" i="4"/>
  <c r="E71" i="4" s="1"/>
  <c r="D65" i="4"/>
  <c r="D59" i="4"/>
  <c r="E59" i="4" s="1"/>
  <c r="D53" i="4"/>
  <c r="F47" i="4"/>
  <c r="G47" i="4" s="1"/>
  <c r="D47" i="4"/>
  <c r="E47" i="4" s="1"/>
  <c r="B47" i="4"/>
  <c r="D41" i="4"/>
  <c r="E35" i="4"/>
  <c r="F35" i="4" s="1"/>
  <c r="D35" i="4"/>
  <c r="B32" i="4"/>
  <c r="B50" i="4" s="1"/>
  <c r="B31" i="4"/>
  <c r="B30" i="4"/>
  <c r="E29" i="4"/>
  <c r="D29" i="4"/>
  <c r="B29" i="4"/>
  <c r="B28" i="4"/>
  <c r="B26" i="4"/>
  <c r="B25" i="4"/>
  <c r="B43" i="4" s="1"/>
  <c r="B24" i="4"/>
  <c r="B42" i="4" s="1"/>
  <c r="I23" i="4"/>
  <c r="J23" i="4" s="1"/>
  <c r="G23" i="4"/>
  <c r="H23" i="4" s="1"/>
  <c r="E23" i="4"/>
  <c r="F23" i="4" s="1"/>
  <c r="D23" i="4"/>
  <c r="B23" i="4"/>
  <c r="B41" i="4" s="1"/>
  <c r="B22" i="4"/>
  <c r="B40" i="4" s="1"/>
  <c r="B20" i="4"/>
  <c r="B38" i="4" s="1"/>
  <c r="B19" i="4"/>
  <c r="B37" i="4" s="1"/>
  <c r="B18" i="4"/>
  <c r="B36" i="4" s="1"/>
  <c r="B54" i="4" s="1"/>
  <c r="D17" i="4"/>
  <c r="B17" i="4"/>
  <c r="B35" i="4" s="1"/>
  <c r="B16" i="4"/>
  <c r="B34" i="4" s="1"/>
  <c r="B52" i="4" s="1"/>
  <c r="M11" i="4"/>
  <c r="N11" i="4" s="1"/>
  <c r="L11" i="4"/>
  <c r="K11" i="4"/>
  <c r="E11" i="4"/>
  <c r="F11" i="4" s="1"/>
  <c r="N84" i="4"/>
  <c r="N85" i="4" s="1"/>
  <c r="M84" i="4"/>
  <c r="M85" i="4" s="1"/>
  <c r="K84" i="4"/>
  <c r="K85" i="4" s="1"/>
  <c r="J84" i="4"/>
  <c r="J85" i="4" s="1"/>
  <c r="I84" i="4"/>
  <c r="I85" i="4" s="1"/>
  <c r="H84" i="4"/>
  <c r="H85" i="4" s="1"/>
  <c r="F84" i="4"/>
  <c r="F85" i="4" s="1"/>
  <c r="E84" i="4"/>
  <c r="E85" i="4" s="1"/>
  <c r="D54" i="2"/>
  <c r="E54" i="2"/>
  <c r="F54" i="2"/>
  <c r="G54" i="2"/>
  <c r="H54" i="2"/>
  <c r="I54" i="2"/>
  <c r="J54" i="2"/>
  <c r="K54" i="2"/>
  <c r="L54" i="2"/>
  <c r="M54" i="2"/>
  <c r="N54" i="2"/>
  <c r="C54" i="2"/>
  <c r="D53" i="2"/>
  <c r="E53" i="2"/>
  <c r="F53" i="2"/>
  <c r="G53" i="2"/>
  <c r="H53" i="2"/>
  <c r="I53" i="2"/>
  <c r="J53" i="2"/>
  <c r="K53" i="2"/>
  <c r="L53" i="2"/>
  <c r="M53" i="2"/>
  <c r="N53" i="2"/>
  <c r="C53" i="2"/>
  <c r="D52" i="2"/>
  <c r="E52" i="2"/>
  <c r="F52" i="2"/>
  <c r="G52" i="2"/>
  <c r="H52" i="2"/>
  <c r="I52" i="2"/>
  <c r="J52" i="2"/>
  <c r="K52" i="2"/>
  <c r="L52" i="2"/>
  <c r="M52" i="2"/>
  <c r="N52" i="2"/>
  <c r="C52" i="2"/>
  <c r="D51" i="2"/>
  <c r="E51" i="2"/>
  <c r="F51" i="2"/>
  <c r="G51" i="2"/>
  <c r="H51" i="2"/>
  <c r="I51" i="2"/>
  <c r="J51" i="2"/>
  <c r="K51" i="2"/>
  <c r="L51" i="2"/>
  <c r="M51" i="2"/>
  <c r="N51" i="2"/>
  <c r="C51" i="2"/>
  <c r="D49" i="2"/>
  <c r="E49" i="2"/>
  <c r="F49" i="2"/>
  <c r="G49" i="2"/>
  <c r="H49" i="2"/>
  <c r="I49" i="2"/>
  <c r="J49" i="2"/>
  <c r="K49" i="2"/>
  <c r="L49" i="2"/>
  <c r="M49" i="2"/>
  <c r="N49" i="2"/>
  <c r="C49" i="2"/>
  <c r="D48" i="2"/>
  <c r="E48" i="2"/>
  <c r="F48" i="2"/>
  <c r="G48" i="2"/>
  <c r="H48" i="2"/>
  <c r="I48" i="2"/>
  <c r="J48" i="2"/>
  <c r="K48" i="2"/>
  <c r="L48" i="2"/>
  <c r="M48" i="2"/>
  <c r="N48" i="2"/>
  <c r="C48" i="2"/>
  <c r="D47" i="2"/>
  <c r="E47" i="2"/>
  <c r="F47" i="2"/>
  <c r="G47" i="2"/>
  <c r="H47" i="2"/>
  <c r="I47" i="2"/>
  <c r="J47" i="2"/>
  <c r="K47" i="2"/>
  <c r="L47" i="2"/>
  <c r="M47" i="2"/>
  <c r="N47" i="2"/>
  <c r="C47" i="2"/>
  <c r="D46" i="2"/>
  <c r="E46" i="2"/>
  <c r="F46" i="2"/>
  <c r="G46" i="2"/>
  <c r="H46" i="2"/>
  <c r="I46" i="2"/>
  <c r="J46" i="2"/>
  <c r="K46" i="2"/>
  <c r="L46" i="2"/>
  <c r="M46" i="2"/>
  <c r="N46" i="2"/>
  <c r="C46" i="2"/>
  <c r="D45" i="2"/>
  <c r="E45" i="2"/>
  <c r="F45" i="2"/>
  <c r="G45" i="2"/>
  <c r="H45" i="2"/>
  <c r="I45" i="2"/>
  <c r="J45" i="2"/>
  <c r="K45" i="2"/>
  <c r="L45" i="2"/>
  <c r="M45" i="2"/>
  <c r="N45" i="2"/>
  <c r="C45" i="2"/>
  <c r="N42" i="2"/>
  <c r="D42" i="2"/>
  <c r="E42" i="2"/>
  <c r="F42" i="2"/>
  <c r="G42" i="2"/>
  <c r="H42" i="2"/>
  <c r="I42" i="2"/>
  <c r="J42" i="2"/>
  <c r="K42" i="2"/>
  <c r="L42" i="2"/>
  <c r="M42" i="2"/>
  <c r="C42" i="2"/>
  <c r="D41" i="2"/>
  <c r="E41" i="2"/>
  <c r="F41" i="2"/>
  <c r="G41" i="2"/>
  <c r="H41" i="2"/>
  <c r="I41" i="2"/>
  <c r="J41" i="2"/>
  <c r="K41" i="2"/>
  <c r="L41" i="2"/>
  <c r="M41" i="2"/>
  <c r="N41" i="2"/>
  <c r="C41" i="2"/>
  <c r="D40" i="2"/>
  <c r="E40" i="2"/>
  <c r="F40" i="2"/>
  <c r="G40" i="2"/>
  <c r="H40" i="2"/>
  <c r="I40" i="2"/>
  <c r="J40" i="2"/>
  <c r="K40" i="2"/>
  <c r="L40" i="2"/>
  <c r="M40" i="2"/>
  <c r="N40" i="2"/>
  <c r="C40" i="2"/>
  <c r="D39" i="2"/>
  <c r="E39" i="2"/>
  <c r="F39" i="2"/>
  <c r="G39" i="2"/>
  <c r="H39" i="2"/>
  <c r="I39" i="2"/>
  <c r="J39" i="2"/>
  <c r="K39" i="2"/>
  <c r="L39" i="2"/>
  <c r="M39" i="2"/>
  <c r="N39" i="2"/>
  <c r="C39" i="2"/>
  <c r="D38" i="2"/>
  <c r="E38" i="2"/>
  <c r="F38" i="2"/>
  <c r="G38" i="2"/>
  <c r="H38" i="2"/>
  <c r="I38" i="2"/>
  <c r="J38" i="2"/>
  <c r="K38" i="2"/>
  <c r="L38" i="2"/>
  <c r="M38" i="2"/>
  <c r="N38" i="2"/>
  <c r="C38" i="2"/>
  <c r="D37" i="2"/>
  <c r="E37" i="2"/>
  <c r="F37" i="2"/>
  <c r="G37" i="2"/>
  <c r="H37" i="2"/>
  <c r="I37" i="2"/>
  <c r="J37" i="2"/>
  <c r="K37" i="2"/>
  <c r="L37" i="2"/>
  <c r="M37" i="2"/>
  <c r="N37" i="2"/>
  <c r="C37" i="2"/>
  <c r="N36" i="2"/>
  <c r="D36" i="2"/>
  <c r="E36" i="2"/>
  <c r="F36" i="2"/>
  <c r="G36" i="2"/>
  <c r="H36" i="2"/>
  <c r="I36" i="2"/>
  <c r="J36" i="2"/>
  <c r="K36" i="2"/>
  <c r="L36" i="2"/>
  <c r="M36" i="2"/>
  <c r="C36" i="2"/>
  <c r="D33" i="2"/>
  <c r="E33" i="2"/>
  <c r="F33" i="2"/>
  <c r="G33" i="2"/>
  <c r="H33" i="2"/>
  <c r="I33" i="2"/>
  <c r="J33" i="2"/>
  <c r="K33" i="2"/>
  <c r="L33" i="2"/>
  <c r="M33" i="2"/>
  <c r="N33" i="2"/>
  <c r="C33" i="2"/>
  <c r="C35" i="2"/>
  <c r="D35" i="2"/>
  <c r="E35" i="2"/>
  <c r="F35" i="2"/>
  <c r="G35" i="2"/>
  <c r="H35" i="2"/>
  <c r="I35" i="2"/>
  <c r="J35" i="2"/>
  <c r="K35" i="2"/>
  <c r="L35" i="2"/>
  <c r="M35" i="2"/>
  <c r="N35" i="2"/>
  <c r="N32" i="2"/>
  <c r="D32" i="2"/>
  <c r="E32" i="2"/>
  <c r="F32" i="2"/>
  <c r="G32" i="2"/>
  <c r="H32" i="2"/>
  <c r="I32" i="2"/>
  <c r="J32" i="2"/>
  <c r="K32" i="2"/>
  <c r="L32" i="2"/>
  <c r="M32" i="2"/>
  <c r="C32" i="2"/>
  <c r="D31" i="2"/>
  <c r="E31" i="2"/>
  <c r="F31" i="2"/>
  <c r="G31" i="2"/>
  <c r="H31" i="2"/>
  <c r="I31" i="2"/>
  <c r="J31" i="2"/>
  <c r="K31" i="2"/>
  <c r="L31" i="2"/>
  <c r="M31" i="2"/>
  <c r="N31" i="2"/>
  <c r="C31" i="2"/>
  <c r="D30" i="2"/>
  <c r="E30" i="2"/>
  <c r="F30" i="2"/>
  <c r="G30" i="2"/>
  <c r="H30" i="2"/>
  <c r="I30" i="2"/>
  <c r="J30" i="2"/>
  <c r="K30" i="2"/>
  <c r="L30" i="2"/>
  <c r="M30" i="2"/>
  <c r="N30" i="2"/>
  <c r="C30" i="2"/>
  <c r="D23" i="2"/>
  <c r="E23" i="2"/>
  <c r="F23" i="2"/>
  <c r="G23" i="2"/>
  <c r="H23" i="2"/>
  <c r="I23" i="2"/>
  <c r="J23" i="2"/>
  <c r="K23" i="2"/>
  <c r="L23" i="2"/>
  <c r="M23" i="2"/>
  <c r="N23" i="2"/>
  <c r="D22" i="2"/>
  <c r="E22" i="2"/>
  <c r="F22" i="2"/>
  <c r="G22" i="2"/>
  <c r="H22" i="2"/>
  <c r="I22" i="2"/>
  <c r="J22" i="2"/>
  <c r="K22" i="2"/>
  <c r="L22" i="2"/>
  <c r="M22" i="2"/>
  <c r="N22" i="2"/>
  <c r="D21" i="2"/>
  <c r="E21" i="2"/>
  <c r="F21" i="2"/>
  <c r="G21" i="2"/>
  <c r="H21" i="2"/>
  <c r="I21" i="2"/>
  <c r="J21" i="2"/>
  <c r="K21" i="2"/>
  <c r="L21" i="2"/>
  <c r="M21" i="2"/>
  <c r="N21" i="2"/>
  <c r="D20" i="2"/>
  <c r="E20" i="2"/>
  <c r="F20" i="2"/>
  <c r="G20" i="2"/>
  <c r="H20" i="2"/>
  <c r="I20" i="2"/>
  <c r="J20" i="2"/>
  <c r="K20" i="2"/>
  <c r="L20" i="2"/>
  <c r="M20" i="2"/>
  <c r="N20" i="2"/>
  <c r="C20" i="2"/>
  <c r="D19" i="2"/>
  <c r="E19" i="2"/>
  <c r="F19" i="2"/>
  <c r="G19" i="2"/>
  <c r="H19" i="2"/>
  <c r="I19" i="2"/>
  <c r="J19" i="2"/>
  <c r="K19" i="2"/>
  <c r="L19" i="2"/>
  <c r="M19" i="2"/>
  <c r="N19" i="2"/>
  <c r="C19" i="2"/>
  <c r="D18" i="2"/>
  <c r="E18" i="2"/>
  <c r="K18" i="2"/>
  <c r="L18" i="2"/>
  <c r="M18" i="2"/>
  <c r="B64" i="2"/>
  <c r="B65" i="2"/>
  <c r="B66" i="2"/>
  <c r="B67" i="2"/>
  <c r="B63" i="2"/>
  <c r="B62" i="2"/>
  <c r="B54" i="2"/>
  <c r="B53" i="2"/>
  <c r="B52" i="2"/>
  <c r="B51" i="2"/>
  <c r="B49" i="2"/>
  <c r="B48" i="2"/>
  <c r="B47" i="2"/>
  <c r="B46" i="2"/>
  <c r="B45" i="2"/>
  <c r="B42" i="2"/>
  <c r="B41" i="2"/>
  <c r="B40" i="2"/>
  <c r="B39" i="2"/>
  <c r="B38" i="2"/>
  <c r="B37" i="2"/>
  <c r="B36" i="2"/>
  <c r="B33" i="2"/>
  <c r="B31" i="2"/>
  <c r="B30" i="2"/>
  <c r="B10" i="2"/>
  <c r="B11" i="2"/>
  <c r="B12" i="2"/>
  <c r="B13" i="2"/>
  <c r="B9" i="2"/>
  <c r="B8" i="2"/>
  <c r="F67" i="1"/>
  <c r="B23" i="2" s="1"/>
  <c r="F66" i="1"/>
  <c r="B22" i="2" s="1"/>
  <c r="F65" i="1"/>
  <c r="B21" i="2" s="1"/>
  <c r="F64" i="1"/>
  <c r="B20" i="2" s="1"/>
  <c r="F63" i="1"/>
  <c r="B19" i="2" s="1"/>
  <c r="F62" i="1"/>
  <c r="B18" i="2" s="1"/>
  <c r="F61" i="1"/>
  <c r="C55" i="1"/>
  <c r="C39" i="1"/>
  <c r="C33" i="1"/>
  <c r="D16" i="4" l="1"/>
  <c r="D64" i="4"/>
  <c r="D22" i="4"/>
  <c r="E22" i="4" s="1"/>
  <c r="F22" i="4" s="1"/>
  <c r="G22" i="4" s="1"/>
  <c r="H22" i="4" s="1"/>
  <c r="I22" i="4" s="1"/>
  <c r="J22" i="4" s="1"/>
  <c r="N15" i="2"/>
  <c r="N34" i="2" s="1"/>
  <c r="D28" i="4"/>
  <c r="E28" i="4" s="1"/>
  <c r="C174" i="5"/>
  <c r="C66" i="2" s="1"/>
  <c r="D34" i="4"/>
  <c r="E34" i="4" s="1"/>
  <c r="F34" i="4" s="1"/>
  <c r="O54" i="2"/>
  <c r="H44" i="5"/>
  <c r="G15" i="2"/>
  <c r="G34" i="2" s="1"/>
  <c r="C134" i="5"/>
  <c r="C65" i="2" s="1"/>
  <c r="O13" i="2"/>
  <c r="O12" i="2"/>
  <c r="C21" i="2"/>
  <c r="O21" i="2" s="1"/>
  <c r="O30" i="2"/>
  <c r="O33" i="2"/>
  <c r="O49" i="2"/>
  <c r="H204" i="5"/>
  <c r="H203" i="5" s="1"/>
  <c r="C15" i="2"/>
  <c r="C34" i="2" s="1"/>
  <c r="C23" i="2"/>
  <c r="O23" i="2" s="1"/>
  <c r="O52" i="2"/>
  <c r="O38" i="2"/>
  <c r="O42" i="2"/>
  <c r="Q45" i="5"/>
  <c r="C54" i="5" s="1"/>
  <c r="C63" i="2" s="1"/>
  <c r="J15" i="2"/>
  <c r="J34" i="2" s="1"/>
  <c r="C22" i="2"/>
  <c r="O22" i="2" s="1"/>
  <c r="O45" i="2"/>
  <c r="I15" i="2"/>
  <c r="I34" i="2" s="1"/>
  <c r="H15" i="2"/>
  <c r="H34" i="2" s="1"/>
  <c r="F15" i="2"/>
  <c r="F34" i="2" s="1"/>
  <c r="H124" i="5"/>
  <c r="H123" i="5" s="1"/>
  <c r="D52" i="4"/>
  <c r="O31" i="2"/>
  <c r="O36" i="2"/>
  <c r="O40" i="2"/>
  <c r="O53" i="2"/>
  <c r="D76" i="4"/>
  <c r="H84" i="5"/>
  <c r="H83" i="5" s="1"/>
  <c r="O47" i="2"/>
  <c r="O46" i="2"/>
  <c r="O20" i="2"/>
  <c r="O19" i="2"/>
  <c r="M25" i="2"/>
  <c r="E25" i="2"/>
  <c r="L25" i="2"/>
  <c r="D25" i="2"/>
  <c r="K25" i="2"/>
  <c r="J18" i="2"/>
  <c r="J25" i="2" s="1"/>
  <c r="M15" i="2"/>
  <c r="M34" i="2" s="1"/>
  <c r="E15" i="2"/>
  <c r="E34" i="2" s="1"/>
  <c r="O8" i="2"/>
  <c r="I18" i="2"/>
  <c r="I25" i="2" s="1"/>
  <c r="L15" i="2"/>
  <c r="L34" i="2" s="1"/>
  <c r="D15" i="2"/>
  <c r="D34" i="2" s="1"/>
  <c r="G18" i="2"/>
  <c r="G25" i="2" s="1"/>
  <c r="K15" i="2"/>
  <c r="K34" i="2" s="1"/>
  <c r="C18" i="2"/>
  <c r="N18" i="2"/>
  <c r="N25" i="2" s="1"/>
  <c r="H18" i="2"/>
  <c r="H25" i="2" s="1"/>
  <c r="F18" i="2"/>
  <c r="O35" i="2"/>
  <c r="C214" i="5"/>
  <c r="Q85" i="5"/>
  <c r="C94" i="5" s="1"/>
  <c r="G53" i="5"/>
  <c r="G93" i="5"/>
  <c r="E13" i="5"/>
  <c r="C14" i="5"/>
  <c r="C62" i="2" s="1"/>
  <c r="H4" i="5"/>
  <c r="E133" i="5"/>
  <c r="G173" i="5"/>
  <c r="H164" i="5"/>
  <c r="H163" i="5" s="1"/>
  <c r="E213" i="5"/>
  <c r="B107" i="4"/>
  <c r="B122" i="4" s="1"/>
  <c r="B106" i="4"/>
  <c r="G11" i="4"/>
  <c r="B56" i="4"/>
  <c r="E95" i="4"/>
  <c r="E72" i="4"/>
  <c r="F87" i="4"/>
  <c r="F101" i="4"/>
  <c r="N87" i="4"/>
  <c r="N101" i="4"/>
  <c r="E10" i="4"/>
  <c r="F10" i="4" s="1"/>
  <c r="E17" i="4"/>
  <c r="B72" i="4"/>
  <c r="B59" i="4"/>
  <c r="F29" i="4"/>
  <c r="G84" i="4"/>
  <c r="G85" i="4" s="1"/>
  <c r="G89" i="4" s="1"/>
  <c r="B58" i="4"/>
  <c r="B44" i="4"/>
  <c r="E89" i="4"/>
  <c r="B61" i="4"/>
  <c r="B48" i="4"/>
  <c r="E12" i="4"/>
  <c r="B70" i="4"/>
  <c r="F89" i="4"/>
  <c r="B65" i="4"/>
  <c r="H18" i="4"/>
  <c r="E90" i="4"/>
  <c r="F24" i="4"/>
  <c r="E91" i="4"/>
  <c r="C85" i="4"/>
  <c r="B55" i="4"/>
  <c r="K23" i="4"/>
  <c r="B46" i="4"/>
  <c r="B49" i="4"/>
  <c r="G66" i="4"/>
  <c r="F97" i="4"/>
  <c r="D84" i="4"/>
  <c r="D85" i="4" s="1"/>
  <c r="D89" i="4" s="1"/>
  <c r="L84" i="4"/>
  <c r="L85" i="4" s="1"/>
  <c r="B53" i="4"/>
  <c r="G35" i="4"/>
  <c r="D40" i="4"/>
  <c r="E41" i="4"/>
  <c r="E46" i="4"/>
  <c r="F46" i="4" s="1"/>
  <c r="G46" i="4" s="1"/>
  <c r="E48" i="4"/>
  <c r="G54" i="4"/>
  <c r="F95" i="4"/>
  <c r="E60" i="4"/>
  <c r="E70" i="4"/>
  <c r="H146" i="4"/>
  <c r="H116" i="4"/>
  <c r="H131" i="4" s="1"/>
  <c r="D146" i="4"/>
  <c r="D116" i="4"/>
  <c r="D131" i="4" s="1"/>
  <c r="F30" i="4"/>
  <c r="H47" i="4"/>
  <c r="F71" i="4"/>
  <c r="G78" i="4"/>
  <c r="F99" i="4"/>
  <c r="B148" i="4"/>
  <c r="B117" i="4"/>
  <c r="B60" i="4"/>
  <c r="B68" i="4"/>
  <c r="E93" i="4"/>
  <c r="E58" i="4"/>
  <c r="B151" i="4"/>
  <c r="B120" i="4"/>
  <c r="F42" i="4"/>
  <c r="F59" i="4"/>
  <c r="C146" i="4"/>
  <c r="C116" i="4"/>
  <c r="C131" i="4" s="1"/>
  <c r="K146" i="4"/>
  <c r="K116" i="4"/>
  <c r="K131" i="4" s="1"/>
  <c r="E99" i="4"/>
  <c r="L146" i="4"/>
  <c r="L116" i="4"/>
  <c r="L131" i="4" s="1"/>
  <c r="E92" i="4"/>
  <c r="B149" i="4"/>
  <c r="B118" i="4"/>
  <c r="B150" i="4"/>
  <c r="B119" i="4"/>
  <c r="B140" i="4"/>
  <c r="F36" i="4"/>
  <c r="E97" i="4"/>
  <c r="D87" i="4"/>
  <c r="L87" i="4"/>
  <c r="B157" i="4"/>
  <c r="B126" i="4"/>
  <c r="E101" i="4"/>
  <c r="M101" i="4"/>
  <c r="E53" i="4"/>
  <c r="E65" i="4"/>
  <c r="E77" i="4"/>
  <c r="B154" i="4"/>
  <c r="B123" i="4"/>
  <c r="B158" i="4"/>
  <c r="B127" i="4"/>
  <c r="G101" i="4"/>
  <c r="O101" i="4"/>
  <c r="B155" i="4"/>
  <c r="B124" i="4"/>
  <c r="B159" i="4"/>
  <c r="B128" i="4"/>
  <c r="I146" i="4"/>
  <c r="I116" i="4"/>
  <c r="I131" i="4" s="1"/>
  <c r="J146" i="4"/>
  <c r="J116" i="4"/>
  <c r="J131" i="4" s="1"/>
  <c r="B156" i="4"/>
  <c r="E176" i="4"/>
  <c r="F207" i="4"/>
  <c r="F238" i="4"/>
  <c r="F269" i="4"/>
  <c r="O51" i="2"/>
  <c r="O48" i="2"/>
  <c r="O41" i="2"/>
  <c r="O39" i="2"/>
  <c r="O37" i="2"/>
  <c r="O32" i="2"/>
  <c r="H27" i="2" l="1"/>
  <c r="G27" i="2"/>
  <c r="C55" i="5"/>
  <c r="C56" i="5" s="1"/>
  <c r="N27" i="2"/>
  <c r="B153" i="4"/>
  <c r="B166" i="4" s="1"/>
  <c r="C175" i="5"/>
  <c r="C176" i="5" s="1"/>
  <c r="D175" i="5" s="1"/>
  <c r="D176" i="5" s="1"/>
  <c r="H43" i="5"/>
  <c r="C135" i="5"/>
  <c r="C136" i="5" s="1"/>
  <c r="D135" i="5" s="1"/>
  <c r="C25" i="2"/>
  <c r="C27" i="2" s="1"/>
  <c r="I27" i="2"/>
  <c r="O15" i="2"/>
  <c r="J27" i="2"/>
  <c r="O34" i="2"/>
  <c r="C95" i="5"/>
  <c r="C96" i="5" s="1"/>
  <c r="C64" i="2"/>
  <c r="E27" i="2"/>
  <c r="M27" i="2"/>
  <c r="K27" i="2"/>
  <c r="D27" i="2"/>
  <c r="O18" i="2"/>
  <c r="F25" i="2"/>
  <c r="F27" i="2" s="1"/>
  <c r="L27" i="2"/>
  <c r="C215" i="5"/>
  <c r="C216" i="5" s="1"/>
  <c r="C67" i="2"/>
  <c r="H53" i="5"/>
  <c r="H173" i="5"/>
  <c r="F133" i="5"/>
  <c r="H93" i="5"/>
  <c r="F213" i="5"/>
  <c r="C15" i="5"/>
  <c r="H3" i="5"/>
  <c r="F13" i="5"/>
  <c r="B152" i="4"/>
  <c r="B165" i="4" s="1"/>
  <c r="B121" i="4"/>
  <c r="B136" i="4" s="1"/>
  <c r="D95" i="4"/>
  <c r="D124" i="4" s="1"/>
  <c r="D93" i="4"/>
  <c r="D122" i="4" s="1"/>
  <c r="D118" i="4"/>
  <c r="D103" i="4"/>
  <c r="B164" i="4"/>
  <c r="L23" i="4"/>
  <c r="K22" i="4"/>
  <c r="C99" i="4"/>
  <c r="C95" i="4"/>
  <c r="C91" i="4"/>
  <c r="C98" i="4"/>
  <c r="C94" i="4"/>
  <c r="C90" i="4"/>
  <c r="O85" i="4"/>
  <c r="C97" i="4"/>
  <c r="C93" i="4"/>
  <c r="C89" i="4"/>
  <c r="C96" i="4"/>
  <c r="C88" i="4"/>
  <c r="C92" i="4"/>
  <c r="B62" i="4"/>
  <c r="E98" i="4"/>
  <c r="F72" i="4"/>
  <c r="G269" i="4"/>
  <c r="G238" i="4"/>
  <c r="F176" i="4"/>
  <c r="J175" i="4"/>
  <c r="B168" i="4"/>
  <c r="B167" i="4"/>
  <c r="M146" i="4"/>
  <c r="M116" i="4"/>
  <c r="M131" i="4" s="1"/>
  <c r="B133" i="4"/>
  <c r="K175" i="4"/>
  <c r="G42" i="4"/>
  <c r="F93" i="4"/>
  <c r="F91" i="4"/>
  <c r="G30" i="4"/>
  <c r="E96" i="4"/>
  <c r="F60" i="4"/>
  <c r="B71" i="4"/>
  <c r="G97" i="4"/>
  <c r="H66" i="4"/>
  <c r="D88" i="4"/>
  <c r="D98" i="4"/>
  <c r="B161" i="4"/>
  <c r="H89" i="4"/>
  <c r="I18" i="4"/>
  <c r="O146" i="4"/>
  <c r="O116" i="4"/>
  <c r="O131" i="4" s="1"/>
  <c r="E146" i="4"/>
  <c r="E116" i="4"/>
  <c r="E131" i="4" s="1"/>
  <c r="B162" i="4"/>
  <c r="E121" i="4"/>
  <c r="E106" i="4"/>
  <c r="D92" i="4"/>
  <c r="H175" i="4"/>
  <c r="D96" i="4"/>
  <c r="H35" i="4"/>
  <c r="G34" i="4"/>
  <c r="N146" i="4"/>
  <c r="N116" i="4"/>
  <c r="N131" i="4" s="1"/>
  <c r="B163" i="4"/>
  <c r="I175" i="4"/>
  <c r="G146" i="4"/>
  <c r="G116" i="4"/>
  <c r="G131" i="4" s="1"/>
  <c r="F92" i="4"/>
  <c r="G36" i="4"/>
  <c r="D97" i="4"/>
  <c r="D90" i="4"/>
  <c r="D99" i="4"/>
  <c r="B67" i="4"/>
  <c r="B73" i="4"/>
  <c r="E120" i="4"/>
  <c r="E105" i="4"/>
  <c r="B76" i="4"/>
  <c r="F28" i="4"/>
  <c r="G29" i="4"/>
  <c r="F17" i="4"/>
  <c r="E16" i="4"/>
  <c r="E118" i="4" s="1"/>
  <c r="G10" i="4"/>
  <c r="H11" i="4"/>
  <c r="B138" i="4"/>
  <c r="F41" i="4"/>
  <c r="E40" i="4"/>
  <c r="E122" i="4" s="1"/>
  <c r="G207" i="4"/>
  <c r="B143" i="4"/>
  <c r="C175" i="4"/>
  <c r="G99" i="4"/>
  <c r="H78" i="4"/>
  <c r="D175" i="4"/>
  <c r="G95" i="4"/>
  <c r="H54" i="4"/>
  <c r="B66" i="4"/>
  <c r="B139" i="4"/>
  <c r="B141" i="4"/>
  <c r="L175" i="4"/>
  <c r="B78" i="4"/>
  <c r="F90" i="4"/>
  <c r="G24" i="4"/>
  <c r="E88" i="4"/>
  <c r="F12" i="4"/>
  <c r="F146" i="4"/>
  <c r="F116" i="4"/>
  <c r="F131" i="4" s="1"/>
  <c r="F53" i="4"/>
  <c r="E52" i="4"/>
  <c r="E109" i="4" s="1"/>
  <c r="B142" i="4"/>
  <c r="F77" i="4"/>
  <c r="E76" i="4"/>
  <c r="E128" i="4" s="1"/>
  <c r="B308" i="4"/>
  <c r="E94" i="4"/>
  <c r="F48" i="4"/>
  <c r="D91" i="4"/>
  <c r="B169" i="4"/>
  <c r="B172" i="4"/>
  <c r="B171" i="4"/>
  <c r="F65" i="4"/>
  <c r="E64" i="4"/>
  <c r="E111" i="4" s="1"/>
  <c r="B170" i="4"/>
  <c r="F58" i="4"/>
  <c r="G59" i="4"/>
  <c r="B135" i="4"/>
  <c r="F70" i="4"/>
  <c r="G71" i="4"/>
  <c r="B137" i="4"/>
  <c r="D94" i="4"/>
  <c r="B64" i="4"/>
  <c r="E104" i="4"/>
  <c r="E119" i="4"/>
  <c r="B79" i="4"/>
  <c r="B77" i="4"/>
  <c r="B74" i="4"/>
  <c r="B134" i="4"/>
  <c r="B132" i="4"/>
  <c r="H46" i="4"/>
  <c r="I47" i="4"/>
  <c r="O84" i="4"/>
  <c r="D134" i="5" l="1"/>
  <c r="D65" i="2" s="1"/>
  <c r="D174" i="5"/>
  <c r="D66" i="2" s="1"/>
  <c r="E113" i="4"/>
  <c r="E143" i="4" s="1"/>
  <c r="E126" i="4"/>
  <c r="E141" i="4" s="1"/>
  <c r="E309" i="4" s="1"/>
  <c r="D136" i="5"/>
  <c r="O25" i="2"/>
  <c r="O27" i="2"/>
  <c r="D215" i="5"/>
  <c r="D216" i="5" s="1"/>
  <c r="D214" i="5"/>
  <c r="D67" i="2" s="1"/>
  <c r="E174" i="5"/>
  <c r="E66" i="2" s="1"/>
  <c r="E175" i="5"/>
  <c r="E176" i="5" s="1"/>
  <c r="I173" i="5"/>
  <c r="C16" i="5"/>
  <c r="D55" i="5"/>
  <c r="D56" i="5" s="1"/>
  <c r="D54" i="5"/>
  <c r="D63" i="2" s="1"/>
  <c r="G13" i="5"/>
  <c r="D95" i="5"/>
  <c r="D94" i="5"/>
  <c r="D64" i="2" s="1"/>
  <c r="G213" i="5"/>
  <c r="I93" i="5"/>
  <c r="G133" i="5"/>
  <c r="I53" i="5"/>
  <c r="D133" i="4"/>
  <c r="D301" i="4" s="1"/>
  <c r="E135" i="4"/>
  <c r="E164" i="4" s="1"/>
  <c r="D107" i="4"/>
  <c r="D137" i="4" s="1"/>
  <c r="D276" i="4" s="1"/>
  <c r="D289" i="4" s="1"/>
  <c r="D109" i="4"/>
  <c r="D139" i="4" s="1"/>
  <c r="H10" i="4"/>
  <c r="I10" i="4" s="1"/>
  <c r="J10" i="4" s="1"/>
  <c r="K10" i="4" s="1"/>
  <c r="L10" i="4" s="1"/>
  <c r="M10" i="4" s="1"/>
  <c r="N10" i="4" s="1"/>
  <c r="H34" i="4"/>
  <c r="I35" i="4"/>
  <c r="F120" i="4"/>
  <c r="F105" i="4"/>
  <c r="B305" i="4"/>
  <c r="B190" i="4"/>
  <c r="B307" i="4"/>
  <c r="C206" i="4"/>
  <c r="F40" i="4"/>
  <c r="F107" i="4" s="1"/>
  <c r="G41" i="4"/>
  <c r="G175" i="4"/>
  <c r="D125" i="4"/>
  <c r="D110" i="4"/>
  <c r="I89" i="4"/>
  <c r="J18" i="4"/>
  <c r="E107" i="4"/>
  <c r="E137" i="4" s="1"/>
  <c r="H238" i="4"/>
  <c r="C125" i="4"/>
  <c r="C110" i="4"/>
  <c r="C120" i="4"/>
  <c r="C105" i="4"/>
  <c r="D108" i="4"/>
  <c r="D123" i="4"/>
  <c r="N175" i="4"/>
  <c r="D206" i="4"/>
  <c r="D113" i="4"/>
  <c r="D128" i="4"/>
  <c r="B183" i="4"/>
  <c r="B180" i="4"/>
  <c r="B304" i="4"/>
  <c r="B301" i="4"/>
  <c r="C118" i="4"/>
  <c r="C103" i="4"/>
  <c r="C124" i="4"/>
  <c r="C109" i="4"/>
  <c r="B189" i="4"/>
  <c r="F52" i="4"/>
  <c r="G53" i="4"/>
  <c r="D117" i="4"/>
  <c r="D102" i="4"/>
  <c r="B186" i="4"/>
  <c r="J47" i="4"/>
  <c r="I46" i="4"/>
  <c r="G70" i="4"/>
  <c r="H71" i="4"/>
  <c r="B187" i="4"/>
  <c r="F175" i="4"/>
  <c r="L206" i="4"/>
  <c r="B311" i="4"/>
  <c r="F16" i="4"/>
  <c r="G17" i="4"/>
  <c r="I206" i="4"/>
  <c r="H206" i="4"/>
  <c r="J206" i="4"/>
  <c r="F98" i="4"/>
  <c r="G72" i="4"/>
  <c r="C122" i="4"/>
  <c r="C107" i="4"/>
  <c r="C128" i="4"/>
  <c r="C113" i="4"/>
  <c r="B182" i="4"/>
  <c r="O175" i="4"/>
  <c r="E134" i="4"/>
  <c r="B188" i="4"/>
  <c r="D120" i="4"/>
  <c r="D105" i="4"/>
  <c r="F76" i="4"/>
  <c r="G77" i="4"/>
  <c r="F88" i="4"/>
  <c r="G12" i="4"/>
  <c r="H99" i="4"/>
  <c r="I78" i="4"/>
  <c r="H207" i="4"/>
  <c r="G28" i="4"/>
  <c r="H29" i="4"/>
  <c r="D126" i="4"/>
  <c r="D111" i="4"/>
  <c r="B181" i="4"/>
  <c r="E124" i="4"/>
  <c r="E139" i="4" s="1"/>
  <c r="G93" i="4"/>
  <c r="H42" i="4"/>
  <c r="H269" i="4"/>
  <c r="E127" i="4"/>
  <c r="E112" i="4"/>
  <c r="C126" i="4"/>
  <c r="C111" i="4"/>
  <c r="B184" i="4"/>
  <c r="B302" i="4"/>
  <c r="B303" i="4"/>
  <c r="F94" i="4"/>
  <c r="G48" i="4"/>
  <c r="E117" i="4"/>
  <c r="E102" i="4"/>
  <c r="G92" i="4"/>
  <c r="H36" i="4"/>
  <c r="E175" i="4"/>
  <c r="F96" i="4"/>
  <c r="G60" i="4"/>
  <c r="M175" i="4"/>
  <c r="L22" i="4"/>
  <c r="M23" i="4"/>
  <c r="C112" i="4"/>
  <c r="C127" i="4"/>
  <c r="B300" i="4"/>
  <c r="F64" i="4"/>
  <c r="G65" i="4"/>
  <c r="E123" i="4"/>
  <c r="E108" i="4"/>
  <c r="B310" i="4"/>
  <c r="G90" i="4"/>
  <c r="H24" i="4"/>
  <c r="H95" i="4"/>
  <c r="I54" i="4"/>
  <c r="E103" i="4"/>
  <c r="E133" i="4" s="1"/>
  <c r="F121" i="4"/>
  <c r="F106" i="4"/>
  <c r="D121" i="4"/>
  <c r="D106" i="4"/>
  <c r="B179" i="4"/>
  <c r="E125" i="4"/>
  <c r="E110" i="4"/>
  <c r="K206" i="4"/>
  <c r="B185" i="4"/>
  <c r="G176" i="4"/>
  <c r="B80" i="4"/>
  <c r="C119" i="4"/>
  <c r="C104" i="4"/>
  <c r="C117" i="4"/>
  <c r="C102" i="4"/>
  <c r="G58" i="4"/>
  <c r="H59" i="4"/>
  <c r="F119" i="4"/>
  <c r="F104" i="4"/>
  <c r="B309" i="4"/>
  <c r="B306" i="4"/>
  <c r="D104" i="4"/>
  <c r="D119" i="4"/>
  <c r="E136" i="4"/>
  <c r="D112" i="4"/>
  <c r="D127" i="4"/>
  <c r="H97" i="4"/>
  <c r="I66" i="4"/>
  <c r="G91" i="4"/>
  <c r="H30" i="4"/>
  <c r="C121" i="4"/>
  <c r="C106" i="4"/>
  <c r="C123" i="4"/>
  <c r="C108" i="4"/>
  <c r="E135" i="5" l="1"/>
  <c r="E136" i="5" s="1"/>
  <c r="E134" i="5"/>
  <c r="E65" i="2" s="1"/>
  <c r="D136" i="4"/>
  <c r="D275" i="4" s="1"/>
  <c r="D288" i="4" s="1"/>
  <c r="D162" i="4"/>
  <c r="F134" i="4"/>
  <c r="F302" i="4" s="1"/>
  <c r="D272" i="4"/>
  <c r="D285" i="4" s="1"/>
  <c r="E215" i="5"/>
  <c r="E216" i="5" s="1"/>
  <c r="E214" i="5"/>
  <c r="E67" i="2" s="1"/>
  <c r="F175" i="5"/>
  <c r="F176" i="5" s="1"/>
  <c r="F174" i="5"/>
  <c r="F66" i="2" s="1"/>
  <c r="H213" i="5"/>
  <c r="J173" i="5"/>
  <c r="J53" i="5"/>
  <c r="E55" i="5"/>
  <c r="E56" i="5" s="1"/>
  <c r="E54" i="5"/>
  <c r="E63" i="2" s="1"/>
  <c r="H13" i="5"/>
  <c r="H133" i="5"/>
  <c r="D96" i="5"/>
  <c r="D14" i="5"/>
  <c r="D62" i="2" s="1"/>
  <c r="J93" i="5"/>
  <c r="E142" i="4"/>
  <c r="E281" i="4" s="1"/>
  <c r="E294" i="4" s="1"/>
  <c r="E280" i="4"/>
  <c r="E293" i="4" s="1"/>
  <c r="E170" i="4"/>
  <c r="D305" i="4"/>
  <c r="D166" i="4"/>
  <c r="E274" i="4"/>
  <c r="E287" i="4" s="1"/>
  <c r="F135" i="4"/>
  <c r="F303" i="4" s="1"/>
  <c r="F136" i="4"/>
  <c r="F304" i="4" s="1"/>
  <c r="E303" i="4"/>
  <c r="E129" i="4"/>
  <c r="E140" i="4"/>
  <c r="E308" i="4" s="1"/>
  <c r="D135" i="4"/>
  <c r="D303" i="4" s="1"/>
  <c r="D141" i="4"/>
  <c r="D280" i="4" s="1"/>
  <c r="D293" i="4" s="1"/>
  <c r="D140" i="4"/>
  <c r="D279" i="4" s="1"/>
  <c r="D292" i="4" s="1"/>
  <c r="E307" i="4"/>
  <c r="E278" i="4"/>
  <c r="E291" i="4" s="1"/>
  <c r="E168" i="4"/>
  <c r="J66" i="4"/>
  <c r="I97" i="4"/>
  <c r="E311" i="4"/>
  <c r="E282" i="4"/>
  <c r="E295" i="4" s="1"/>
  <c r="E172" i="4"/>
  <c r="C138" i="4"/>
  <c r="C134" i="4"/>
  <c r="B192" i="4"/>
  <c r="I95" i="4"/>
  <c r="J54" i="4"/>
  <c r="E138" i="4"/>
  <c r="F111" i="4"/>
  <c r="F126" i="4"/>
  <c r="N23" i="4"/>
  <c r="M22" i="4"/>
  <c r="H92" i="4"/>
  <c r="I36" i="4"/>
  <c r="H48" i="4"/>
  <c r="G94" i="4"/>
  <c r="B201" i="4"/>
  <c r="F118" i="4"/>
  <c r="F103" i="4"/>
  <c r="D143" i="4"/>
  <c r="D237" i="4"/>
  <c r="C135" i="4"/>
  <c r="G64" i="4"/>
  <c r="H65" i="4"/>
  <c r="G121" i="4"/>
  <c r="G106" i="4"/>
  <c r="F123" i="4"/>
  <c r="F108" i="4"/>
  <c r="B197" i="4"/>
  <c r="B194" i="4"/>
  <c r="G88" i="4"/>
  <c r="H12" i="4"/>
  <c r="E302" i="4"/>
  <c r="E273" i="4"/>
  <c r="E286" i="4" s="1"/>
  <c r="E163" i="4"/>
  <c r="C143" i="4"/>
  <c r="J237" i="4"/>
  <c r="D132" i="4"/>
  <c r="D114" i="4"/>
  <c r="G16" i="4"/>
  <c r="H17" i="4"/>
  <c r="I238" i="4"/>
  <c r="B198" i="4"/>
  <c r="I269" i="4"/>
  <c r="I207" i="4"/>
  <c r="F117" i="4"/>
  <c r="F102" i="4"/>
  <c r="K47" i="4"/>
  <c r="J46" i="4"/>
  <c r="D129" i="4"/>
  <c r="C133" i="4"/>
  <c r="E276" i="4"/>
  <c r="E289" i="4" s="1"/>
  <c r="E305" i="4"/>
  <c r="E166" i="4"/>
  <c r="M206" i="4"/>
  <c r="I99" i="4"/>
  <c r="J78" i="4"/>
  <c r="G76" i="4"/>
  <c r="H77" i="4"/>
  <c r="C137" i="4"/>
  <c r="B200" i="4"/>
  <c r="G52" i="4"/>
  <c r="H53" i="4"/>
  <c r="C140" i="4"/>
  <c r="J89" i="4"/>
  <c r="K18" i="4"/>
  <c r="F206" i="4"/>
  <c r="C136" i="4"/>
  <c r="D307" i="4"/>
  <c r="D278" i="4"/>
  <c r="D291" i="4" s="1"/>
  <c r="D168" i="4"/>
  <c r="D134" i="4"/>
  <c r="C132" i="4"/>
  <c r="C114" i="4"/>
  <c r="H176" i="4"/>
  <c r="K237" i="4"/>
  <c r="H90" i="4"/>
  <c r="I24" i="4"/>
  <c r="G96" i="4"/>
  <c r="H60" i="4"/>
  <c r="C141" i="4"/>
  <c r="H28" i="4"/>
  <c r="I29" i="4"/>
  <c r="F128" i="4"/>
  <c r="F113" i="4"/>
  <c r="O206" i="4"/>
  <c r="F122" i="4"/>
  <c r="F137" i="4" s="1"/>
  <c r="B199" i="4"/>
  <c r="F124" i="4"/>
  <c r="F109" i="4"/>
  <c r="B193" i="4"/>
  <c r="N206" i="4"/>
  <c r="I34" i="4"/>
  <c r="J35" i="4"/>
  <c r="C142" i="4"/>
  <c r="D142" i="4"/>
  <c r="H58" i="4"/>
  <c r="I59" i="4"/>
  <c r="E301" i="4"/>
  <c r="E272" i="4"/>
  <c r="E285" i="4" s="1"/>
  <c r="E162" i="4"/>
  <c r="G119" i="4"/>
  <c r="G104" i="4"/>
  <c r="F125" i="4"/>
  <c r="F110" i="4"/>
  <c r="H237" i="4"/>
  <c r="H70" i="4"/>
  <c r="I71" i="4"/>
  <c r="B196" i="4"/>
  <c r="G206" i="4"/>
  <c r="E206" i="4"/>
  <c r="F127" i="4"/>
  <c r="F112" i="4"/>
  <c r="C139" i="4"/>
  <c r="E304" i="4"/>
  <c r="E275" i="4"/>
  <c r="E288" i="4" s="1"/>
  <c r="E165" i="4"/>
  <c r="H91" i="4"/>
  <c r="I30" i="4"/>
  <c r="G120" i="4"/>
  <c r="G105" i="4"/>
  <c r="C129" i="4"/>
  <c r="E132" i="4"/>
  <c r="E114" i="4"/>
  <c r="H93" i="4"/>
  <c r="I42" i="4"/>
  <c r="B195" i="4"/>
  <c r="H72" i="4"/>
  <c r="G98" i="4"/>
  <c r="I237" i="4"/>
  <c r="L237" i="4"/>
  <c r="B202" i="4"/>
  <c r="D138" i="4"/>
  <c r="G40" i="4"/>
  <c r="G122" i="4" s="1"/>
  <c r="H41" i="4"/>
  <c r="C237" i="4"/>
  <c r="B203" i="4"/>
  <c r="D169" i="4" l="1"/>
  <c r="D304" i="4"/>
  <c r="F273" i="4"/>
  <c r="F286" i="4" s="1"/>
  <c r="D308" i="4"/>
  <c r="D309" i="4"/>
  <c r="F163" i="4"/>
  <c r="F135" i="5"/>
  <c r="F136" i="5" s="1"/>
  <c r="F134" i="5"/>
  <c r="F65" i="2" s="1"/>
  <c r="D165" i="4"/>
  <c r="D15" i="5"/>
  <c r="D16" i="5" s="1"/>
  <c r="E14" i="5" s="1"/>
  <c r="F215" i="5"/>
  <c r="F216" i="5" s="1"/>
  <c r="F214" i="5"/>
  <c r="F67" i="2" s="1"/>
  <c r="G175" i="5"/>
  <c r="G176" i="5" s="1"/>
  <c r="G174" i="5"/>
  <c r="G66" i="2" s="1"/>
  <c r="I133" i="5"/>
  <c r="K53" i="5"/>
  <c r="I13" i="5"/>
  <c r="I213" i="5"/>
  <c r="E95" i="5"/>
  <c r="E96" i="5" s="1"/>
  <c r="E94" i="5"/>
  <c r="E64" i="2" s="1"/>
  <c r="K93" i="5"/>
  <c r="F55" i="5"/>
  <c r="F56" i="5" s="1"/>
  <c r="F54" i="5"/>
  <c r="F63" i="2" s="1"/>
  <c r="K173" i="5"/>
  <c r="E171" i="4"/>
  <c r="E310" i="4"/>
  <c r="D170" i="4"/>
  <c r="D164" i="4"/>
  <c r="G135" i="4"/>
  <c r="G274" i="4" s="1"/>
  <c r="G287" i="4" s="1"/>
  <c r="F164" i="4"/>
  <c r="F274" i="4"/>
  <c r="F287" i="4" s="1"/>
  <c r="G134" i="4"/>
  <c r="G273" i="4" s="1"/>
  <c r="G286" i="4" s="1"/>
  <c r="G136" i="4"/>
  <c r="G304" i="4" s="1"/>
  <c r="F138" i="4"/>
  <c r="F247" i="4" s="1"/>
  <c r="F260" i="4" s="1"/>
  <c r="F165" i="4"/>
  <c r="F140" i="4"/>
  <c r="F279" i="4" s="1"/>
  <c r="F292" i="4" s="1"/>
  <c r="F275" i="4"/>
  <c r="F288" i="4" s="1"/>
  <c r="F142" i="4"/>
  <c r="F310" i="4" s="1"/>
  <c r="F143" i="4"/>
  <c r="F221" i="4" s="1"/>
  <c r="F234" i="4" s="1"/>
  <c r="E169" i="4"/>
  <c r="E279" i="4"/>
  <c r="E292" i="4" s="1"/>
  <c r="D274" i="4"/>
  <c r="D287" i="4" s="1"/>
  <c r="F305" i="4"/>
  <c r="F276" i="4"/>
  <c r="F289" i="4" s="1"/>
  <c r="F166" i="4"/>
  <c r="L268" i="4"/>
  <c r="L298" i="4" s="1"/>
  <c r="C305" i="4"/>
  <c r="C276" i="4"/>
  <c r="C246" i="4"/>
  <c r="E215" i="4"/>
  <c r="E228" i="4" s="1"/>
  <c r="F246" i="4"/>
  <c r="F259" i="4" s="1"/>
  <c r="E246" i="4"/>
  <c r="E259" i="4" s="1"/>
  <c r="C215" i="4"/>
  <c r="D246" i="4"/>
  <c r="D259" i="4" s="1"/>
  <c r="F215" i="4"/>
  <c r="F228" i="4" s="1"/>
  <c r="D215" i="4"/>
  <c r="D228" i="4" s="1"/>
  <c r="D184" i="4"/>
  <c r="D197" i="4" s="1"/>
  <c r="C166" i="4"/>
  <c r="C184" i="4"/>
  <c r="F184" i="4"/>
  <c r="F197" i="4" s="1"/>
  <c r="E184" i="4"/>
  <c r="E197" i="4" s="1"/>
  <c r="D281" i="4"/>
  <c r="D294" i="4" s="1"/>
  <c r="D310" i="4"/>
  <c r="D171" i="4"/>
  <c r="F139" i="4"/>
  <c r="F217" i="4" s="1"/>
  <c r="F230" i="4" s="1"/>
  <c r="I90" i="4"/>
  <c r="J24" i="4"/>
  <c r="F132" i="4"/>
  <c r="F179" i="4" s="1"/>
  <c r="F192" i="4" s="1"/>
  <c r="F114" i="4"/>
  <c r="J238" i="4"/>
  <c r="G117" i="4"/>
  <c r="G102" i="4"/>
  <c r="N22" i="4"/>
  <c r="B213" i="4"/>
  <c r="J71" i="4"/>
  <c r="I70" i="4"/>
  <c r="O237" i="4"/>
  <c r="C309" i="4"/>
  <c r="C280" i="4"/>
  <c r="C250" i="4"/>
  <c r="E250" i="4"/>
  <c r="E263" i="4" s="1"/>
  <c r="D250" i="4"/>
  <c r="D263" i="4" s="1"/>
  <c r="E219" i="4"/>
  <c r="E232" i="4" s="1"/>
  <c r="C219" i="4"/>
  <c r="D188" i="4"/>
  <c r="D201" i="4" s="1"/>
  <c r="C170" i="4"/>
  <c r="D219" i="4"/>
  <c r="D232" i="4" s="1"/>
  <c r="C188" i="4"/>
  <c r="E188" i="4"/>
  <c r="E201" i="4" s="1"/>
  <c r="H119" i="4"/>
  <c r="H104" i="4"/>
  <c r="F237" i="4"/>
  <c r="C308" i="4"/>
  <c r="C279" i="4"/>
  <c r="E249" i="4"/>
  <c r="E262" i="4" s="1"/>
  <c r="C249" i="4"/>
  <c r="E218" i="4"/>
  <c r="E231" i="4" s="1"/>
  <c r="C218" i="4"/>
  <c r="D249" i="4"/>
  <c r="D262" i="4" s="1"/>
  <c r="E187" i="4"/>
  <c r="E200" i="4" s="1"/>
  <c r="D218" i="4"/>
  <c r="D231" i="4" s="1"/>
  <c r="D187" i="4"/>
  <c r="D200" i="4" s="1"/>
  <c r="C169" i="4"/>
  <c r="C187" i="4"/>
  <c r="F129" i="4"/>
  <c r="J269" i="4"/>
  <c r="J268" i="4"/>
  <c r="J298" i="4" s="1"/>
  <c r="B212" i="4"/>
  <c r="C303" i="4"/>
  <c r="C274" i="4"/>
  <c r="E244" i="4"/>
  <c r="E257" i="4" s="1"/>
  <c r="D244" i="4"/>
  <c r="D257" i="4" s="1"/>
  <c r="F244" i="4"/>
  <c r="F257" i="4" s="1"/>
  <c r="C244" i="4"/>
  <c r="E213" i="4"/>
  <c r="E226" i="4" s="1"/>
  <c r="D213" i="4"/>
  <c r="D226" i="4" s="1"/>
  <c r="F213" i="4"/>
  <c r="F226" i="4" s="1"/>
  <c r="C213" i="4"/>
  <c r="F182" i="4"/>
  <c r="F195" i="4" s="1"/>
  <c r="D182" i="4"/>
  <c r="D195" i="4" s="1"/>
  <c r="C182" i="4"/>
  <c r="C164" i="4"/>
  <c r="E182" i="4"/>
  <c r="E195" i="4" s="1"/>
  <c r="C273" i="4"/>
  <c r="C302" i="4"/>
  <c r="F243" i="4"/>
  <c r="F256" i="4" s="1"/>
  <c r="E243" i="4"/>
  <c r="E256" i="4" s="1"/>
  <c r="D243" i="4"/>
  <c r="D256" i="4" s="1"/>
  <c r="C243" i="4"/>
  <c r="F212" i="4"/>
  <c r="F225" i="4" s="1"/>
  <c r="E212" i="4"/>
  <c r="E225" i="4" s="1"/>
  <c r="D212" i="4"/>
  <c r="D225" i="4" s="1"/>
  <c r="C163" i="4"/>
  <c r="F181" i="4"/>
  <c r="F194" i="4" s="1"/>
  <c r="C212" i="4"/>
  <c r="E181" i="4"/>
  <c r="E194" i="4" s="1"/>
  <c r="D181" i="4"/>
  <c r="D194" i="4" s="1"/>
  <c r="C181" i="4"/>
  <c r="H268" i="4"/>
  <c r="H298" i="4" s="1"/>
  <c r="M237" i="4"/>
  <c r="C306" i="4"/>
  <c r="C277" i="4"/>
  <c r="E247" i="4"/>
  <c r="E260" i="4" s="1"/>
  <c r="D247" i="4"/>
  <c r="D260" i="4" s="1"/>
  <c r="E216" i="4"/>
  <c r="E229" i="4" s="1"/>
  <c r="C247" i="4"/>
  <c r="C216" i="4"/>
  <c r="D216" i="4"/>
  <c r="D229" i="4" s="1"/>
  <c r="E185" i="4"/>
  <c r="E198" i="4" s="1"/>
  <c r="D185" i="4"/>
  <c r="D198" i="4" s="1"/>
  <c r="C185" i="4"/>
  <c r="C167" i="4"/>
  <c r="C307" i="4"/>
  <c r="C278" i="4"/>
  <c r="E248" i="4"/>
  <c r="E261" i="4" s="1"/>
  <c r="D248" i="4"/>
  <c r="D261" i="4" s="1"/>
  <c r="C248" i="4"/>
  <c r="E217" i="4"/>
  <c r="E230" i="4" s="1"/>
  <c r="C217" i="4"/>
  <c r="C186" i="4"/>
  <c r="D217" i="4"/>
  <c r="D230" i="4" s="1"/>
  <c r="C168" i="4"/>
  <c r="E186" i="4"/>
  <c r="E199" i="4" s="1"/>
  <c r="D186" i="4"/>
  <c r="D199" i="4" s="1"/>
  <c r="I53" i="4"/>
  <c r="H52" i="4"/>
  <c r="I77" i="4"/>
  <c r="H76" i="4"/>
  <c r="J207" i="4"/>
  <c r="D268" i="4"/>
  <c r="D298" i="4" s="1"/>
  <c r="B219" i="4"/>
  <c r="F141" i="4"/>
  <c r="E300" i="4"/>
  <c r="E271" i="4"/>
  <c r="E284" i="4" s="1"/>
  <c r="E161" i="4"/>
  <c r="E144" i="4"/>
  <c r="K66" i="4"/>
  <c r="J97" i="4"/>
  <c r="J42" i="4"/>
  <c r="I93" i="4"/>
  <c r="E237" i="4"/>
  <c r="N237" i="4"/>
  <c r="B217" i="4"/>
  <c r="K268" i="4"/>
  <c r="K298" i="4" s="1"/>
  <c r="C300" i="4"/>
  <c r="C271" i="4"/>
  <c r="E241" i="4"/>
  <c r="E254" i="4" s="1"/>
  <c r="C241" i="4"/>
  <c r="D241" i="4"/>
  <c r="D254" i="4" s="1"/>
  <c r="E210" i="4"/>
  <c r="E223" i="4" s="1"/>
  <c r="C210" i="4"/>
  <c r="D210" i="4"/>
  <c r="D223" i="4" s="1"/>
  <c r="D179" i="4"/>
  <c r="D192" i="4" s="1"/>
  <c r="E179" i="4"/>
  <c r="E192" i="4" s="1"/>
  <c r="C144" i="4"/>
  <c r="C179" i="4"/>
  <c r="C161" i="4"/>
  <c r="G109" i="4"/>
  <c r="G124" i="4"/>
  <c r="G128" i="4"/>
  <c r="G113" i="4"/>
  <c r="C301" i="4"/>
  <c r="C272" i="4"/>
  <c r="C242" i="4"/>
  <c r="C211" i="4"/>
  <c r="E242" i="4"/>
  <c r="E255" i="4" s="1"/>
  <c r="E211" i="4"/>
  <c r="E224" i="4" s="1"/>
  <c r="D211" i="4"/>
  <c r="D224" i="4" s="1"/>
  <c r="D242" i="4"/>
  <c r="D255" i="4" s="1"/>
  <c r="D180" i="4"/>
  <c r="D193" i="4" s="1"/>
  <c r="C180" i="4"/>
  <c r="E180" i="4"/>
  <c r="E193" i="4" s="1"/>
  <c r="C162" i="4"/>
  <c r="I17" i="4"/>
  <c r="H16" i="4"/>
  <c r="C311" i="4"/>
  <c r="C282" i="4"/>
  <c r="E252" i="4"/>
  <c r="E265" i="4" s="1"/>
  <c r="D252" i="4"/>
  <c r="D265" i="4" s="1"/>
  <c r="E221" i="4"/>
  <c r="E234" i="4" s="1"/>
  <c r="C221" i="4"/>
  <c r="D221" i="4"/>
  <c r="D234" i="4" s="1"/>
  <c r="E190" i="4"/>
  <c r="E203" i="4" s="1"/>
  <c r="C172" i="4"/>
  <c r="D190" i="4"/>
  <c r="D203" i="4" s="1"/>
  <c r="C252" i="4"/>
  <c r="C190" i="4"/>
  <c r="G123" i="4"/>
  <c r="G108" i="4"/>
  <c r="E306" i="4"/>
  <c r="E277" i="4"/>
  <c r="E290" i="4" s="1"/>
  <c r="E167" i="4"/>
  <c r="B221" i="4"/>
  <c r="B210" i="4"/>
  <c r="C268" i="4"/>
  <c r="C298" i="4" s="1"/>
  <c r="I41" i="4"/>
  <c r="H40" i="4"/>
  <c r="H122" i="4" s="1"/>
  <c r="D306" i="4"/>
  <c r="D277" i="4"/>
  <c r="D290" i="4" s="1"/>
  <c r="D167" i="4"/>
  <c r="I91" i="4"/>
  <c r="J30" i="4"/>
  <c r="B214" i="4"/>
  <c r="H96" i="4"/>
  <c r="I60" i="4"/>
  <c r="I176" i="4"/>
  <c r="D273" i="4"/>
  <c r="D286" i="4" s="1"/>
  <c r="D302" i="4"/>
  <c r="D163" i="4"/>
  <c r="G107" i="4"/>
  <c r="J99" i="4"/>
  <c r="K78" i="4"/>
  <c r="B216" i="4"/>
  <c r="G118" i="4"/>
  <c r="G103" i="4"/>
  <c r="I65" i="4"/>
  <c r="H64" i="4"/>
  <c r="D311" i="4"/>
  <c r="D282" i="4"/>
  <c r="D295" i="4" s="1"/>
  <c r="D172" i="4"/>
  <c r="H94" i="4"/>
  <c r="I48" i="4"/>
  <c r="J95" i="4"/>
  <c r="K54" i="4"/>
  <c r="H88" i="4"/>
  <c r="I12" i="4"/>
  <c r="B220" i="4"/>
  <c r="H120" i="4"/>
  <c r="H105" i="4"/>
  <c r="C310" i="4"/>
  <c r="C281" i="4"/>
  <c r="D251" i="4"/>
  <c r="D264" i="4" s="1"/>
  <c r="E220" i="4"/>
  <c r="E233" i="4" s="1"/>
  <c r="C220" i="4"/>
  <c r="E251" i="4"/>
  <c r="E264" i="4" s="1"/>
  <c r="C251" i="4"/>
  <c r="D220" i="4"/>
  <c r="D233" i="4" s="1"/>
  <c r="C171" i="4"/>
  <c r="E189" i="4"/>
  <c r="E202" i="4" s="1"/>
  <c r="D189" i="4"/>
  <c r="D202" i="4" s="1"/>
  <c r="C189" i="4"/>
  <c r="G125" i="4"/>
  <c r="G110" i="4"/>
  <c r="C304" i="4"/>
  <c r="C275" i="4"/>
  <c r="E245" i="4"/>
  <c r="E258" i="4" s="1"/>
  <c r="C245" i="4"/>
  <c r="D245" i="4"/>
  <c r="D258" i="4" s="1"/>
  <c r="E214" i="4"/>
  <c r="E227" i="4" s="1"/>
  <c r="C214" i="4"/>
  <c r="F214" i="4"/>
  <c r="F227" i="4" s="1"/>
  <c r="F245" i="4"/>
  <c r="F258" i="4" s="1"/>
  <c r="D214" i="4"/>
  <c r="D227" i="4" s="1"/>
  <c r="F183" i="4"/>
  <c r="F196" i="4" s="1"/>
  <c r="E183" i="4"/>
  <c r="E196" i="4" s="1"/>
  <c r="D183" i="4"/>
  <c r="D196" i="4" s="1"/>
  <c r="C165" i="4"/>
  <c r="C183" i="4"/>
  <c r="B218" i="4"/>
  <c r="D300" i="4"/>
  <c r="D271" i="4"/>
  <c r="D284" i="4" s="1"/>
  <c r="D161" i="4"/>
  <c r="D144" i="4"/>
  <c r="G111" i="4"/>
  <c r="G126" i="4"/>
  <c r="F133" i="4"/>
  <c r="I92" i="4"/>
  <c r="J36" i="4"/>
  <c r="I268" i="4"/>
  <c r="I298" i="4" s="1"/>
  <c r="G112" i="4"/>
  <c r="G127" i="4"/>
  <c r="H98" i="4"/>
  <c r="I72" i="4"/>
  <c r="G237" i="4"/>
  <c r="J59" i="4"/>
  <c r="I58" i="4"/>
  <c r="J34" i="4"/>
  <c r="K35" i="4"/>
  <c r="B211" i="4"/>
  <c r="J29" i="4"/>
  <c r="I28" i="4"/>
  <c r="K89" i="4"/>
  <c r="L18" i="4"/>
  <c r="K46" i="4"/>
  <c r="L47" i="4"/>
  <c r="B215" i="4"/>
  <c r="H121" i="4"/>
  <c r="H106" i="4"/>
  <c r="F171" i="4" l="1"/>
  <c r="G213" i="4"/>
  <c r="G226" i="4" s="1"/>
  <c r="G303" i="4"/>
  <c r="F281" i="4"/>
  <c r="F294" i="4" s="1"/>
  <c r="F252" i="4"/>
  <c r="F265" i="4" s="1"/>
  <c r="F189" i="4"/>
  <c r="F202" i="4" s="1"/>
  <c r="G164" i="4"/>
  <c r="F172" i="4"/>
  <c r="F311" i="4"/>
  <c r="G135" i="5"/>
  <c r="G136" i="5" s="1"/>
  <c r="G134" i="5"/>
  <c r="G65" i="2" s="1"/>
  <c r="G182" i="4"/>
  <c r="G195" i="4" s="1"/>
  <c r="F216" i="4"/>
  <c r="F229" i="4" s="1"/>
  <c r="F248" i="4"/>
  <c r="F261" i="4" s="1"/>
  <c r="G214" i="4"/>
  <c r="G227" i="4" s="1"/>
  <c r="G183" i="4"/>
  <c r="G196" i="4" s="1"/>
  <c r="F186" i="4"/>
  <c r="F199" i="4" s="1"/>
  <c r="H107" i="4"/>
  <c r="H137" i="4" s="1"/>
  <c r="E15" i="5"/>
  <c r="E16" i="5" s="1"/>
  <c r="E62" i="2"/>
  <c r="G215" i="5"/>
  <c r="G216" i="5" s="1"/>
  <c r="G214" i="5"/>
  <c r="G67" i="2" s="1"/>
  <c r="H175" i="5"/>
  <c r="H176" i="5" s="1"/>
  <c r="H174" i="5"/>
  <c r="H66" i="2" s="1"/>
  <c r="G55" i="5"/>
  <c r="G56" i="5" s="1"/>
  <c r="G54" i="5"/>
  <c r="G63" i="2" s="1"/>
  <c r="J133" i="5"/>
  <c r="J13" i="5"/>
  <c r="F95" i="5"/>
  <c r="F96" i="5" s="1"/>
  <c r="F94" i="5"/>
  <c r="F64" i="2" s="1"/>
  <c r="L173" i="5"/>
  <c r="L93" i="5"/>
  <c r="L53" i="5"/>
  <c r="J213" i="5"/>
  <c r="F251" i="4"/>
  <c r="F264" i="4" s="1"/>
  <c r="G140" i="4"/>
  <c r="G218" i="4" s="1"/>
  <c r="G231" i="4" s="1"/>
  <c r="G245" i="4"/>
  <c r="G258" i="4" s="1"/>
  <c r="G165" i="4"/>
  <c r="G275" i="4"/>
  <c r="G288" i="4" s="1"/>
  <c r="G244" i="4"/>
  <c r="G257" i="4" s="1"/>
  <c r="H134" i="4"/>
  <c r="H212" i="4" s="1"/>
  <c r="H225" i="4" s="1"/>
  <c r="G302" i="4"/>
  <c r="F210" i="4"/>
  <c r="F223" i="4" s="1"/>
  <c r="G243" i="4"/>
  <c r="G256" i="4" s="1"/>
  <c r="G138" i="4"/>
  <c r="G185" i="4" s="1"/>
  <c r="G198" i="4" s="1"/>
  <c r="G212" i="4"/>
  <c r="G225" i="4" s="1"/>
  <c r="G181" i="4"/>
  <c r="G194" i="4" s="1"/>
  <c r="G163" i="4"/>
  <c r="G143" i="4"/>
  <c r="G311" i="4" s="1"/>
  <c r="G142" i="4"/>
  <c r="G189" i="4" s="1"/>
  <c r="G202" i="4" s="1"/>
  <c r="F167" i="4"/>
  <c r="F190" i="4"/>
  <c r="F203" i="4" s="1"/>
  <c r="F241" i="4"/>
  <c r="F254" i="4" s="1"/>
  <c r="F282" i="4"/>
  <c r="F295" i="4" s="1"/>
  <c r="F277" i="4"/>
  <c r="F290" i="4" s="1"/>
  <c r="F306" i="4"/>
  <c r="F169" i="4"/>
  <c r="F185" i="4"/>
  <c r="F198" i="4" s="1"/>
  <c r="F308" i="4"/>
  <c r="F249" i="4"/>
  <c r="F262" i="4" s="1"/>
  <c r="F218" i="4"/>
  <c r="F231" i="4" s="1"/>
  <c r="F220" i="4"/>
  <c r="F233" i="4" s="1"/>
  <c r="F187" i="4"/>
  <c r="F200" i="4" s="1"/>
  <c r="E296" i="4"/>
  <c r="E318" i="4" s="1"/>
  <c r="K59" i="4"/>
  <c r="J58" i="4"/>
  <c r="H123" i="4"/>
  <c r="H108" i="4"/>
  <c r="B223" i="4"/>
  <c r="C285" i="4"/>
  <c r="C322" i="4"/>
  <c r="C43" i="2" s="1"/>
  <c r="C256" i="4"/>
  <c r="F272" i="4"/>
  <c r="F285" i="4" s="1"/>
  <c r="F301" i="4"/>
  <c r="F162" i="4"/>
  <c r="B231" i="4"/>
  <c r="B229" i="4"/>
  <c r="B227" i="4"/>
  <c r="J17" i="4"/>
  <c r="I16" i="4"/>
  <c r="C223" i="4"/>
  <c r="E268" i="4"/>
  <c r="E298" i="4" s="1"/>
  <c r="L66" i="4"/>
  <c r="K97" i="4"/>
  <c r="E322" i="4"/>
  <c r="E43" i="2" s="1"/>
  <c r="H124" i="4"/>
  <c r="H109" i="4"/>
  <c r="B225" i="4"/>
  <c r="C262" i="4"/>
  <c r="F268" i="4"/>
  <c r="F298" i="4" s="1"/>
  <c r="F188" i="4"/>
  <c r="F201" i="4" s="1"/>
  <c r="C288" i="4"/>
  <c r="C294" i="4"/>
  <c r="B233" i="4"/>
  <c r="J91" i="4"/>
  <c r="K30" i="4"/>
  <c r="I52" i="4"/>
  <c r="J53" i="4"/>
  <c r="C230" i="4"/>
  <c r="C260" i="4"/>
  <c r="C287" i="4"/>
  <c r="F250" i="4"/>
  <c r="F263" i="4" s="1"/>
  <c r="C289" i="4"/>
  <c r="I106" i="4"/>
  <c r="I121" i="4"/>
  <c r="C234" i="4"/>
  <c r="G141" i="4"/>
  <c r="G188" i="4" s="1"/>
  <c r="I88" i="4"/>
  <c r="J12" i="4"/>
  <c r="I105" i="4"/>
  <c r="I120" i="4"/>
  <c r="F180" i="4"/>
  <c r="F193" i="4" s="1"/>
  <c r="F211" i="4"/>
  <c r="F224" i="4" s="1"/>
  <c r="C173" i="4"/>
  <c r="D235" i="4"/>
  <c r="D316" i="4" s="1"/>
  <c r="C254" i="4"/>
  <c r="K207" i="4"/>
  <c r="C199" i="4"/>
  <c r="C195" i="4"/>
  <c r="C257" i="4"/>
  <c r="H118" i="4"/>
  <c r="H103" i="4"/>
  <c r="C201" i="4"/>
  <c r="C263" i="4"/>
  <c r="B226" i="4"/>
  <c r="K238" i="4"/>
  <c r="J28" i="4"/>
  <c r="K29" i="4"/>
  <c r="C227" i="4"/>
  <c r="B224" i="4"/>
  <c r="C258" i="4"/>
  <c r="C233" i="4"/>
  <c r="H117" i="4"/>
  <c r="H102" i="4"/>
  <c r="H126" i="4"/>
  <c r="H111" i="4"/>
  <c r="K99" i="4"/>
  <c r="L78" i="4"/>
  <c r="I40" i="4"/>
  <c r="I122" i="4" s="1"/>
  <c r="J41" i="4"/>
  <c r="F242" i="4"/>
  <c r="F255" i="4" s="1"/>
  <c r="C192" i="4"/>
  <c r="B230" i="4"/>
  <c r="F280" i="4"/>
  <c r="F293" i="4" s="1"/>
  <c r="F309" i="4"/>
  <c r="F170" i="4"/>
  <c r="C198" i="4"/>
  <c r="C225" i="4"/>
  <c r="C286" i="4"/>
  <c r="C293" i="4"/>
  <c r="G114" i="4"/>
  <c r="G132" i="4"/>
  <c r="C228" i="4"/>
  <c r="H136" i="4"/>
  <c r="G268" i="4"/>
  <c r="G298" i="4" s="1"/>
  <c r="K34" i="4"/>
  <c r="L35" i="4"/>
  <c r="I98" i="4"/>
  <c r="J72" i="4"/>
  <c r="D173" i="4"/>
  <c r="D314" i="4" s="1"/>
  <c r="D323" i="4" s="1"/>
  <c r="D50" i="2" s="1"/>
  <c r="K95" i="4"/>
  <c r="L54" i="4"/>
  <c r="I64" i="4"/>
  <c r="J65" i="4"/>
  <c r="B234" i="4"/>
  <c r="G139" i="4"/>
  <c r="D204" i="4"/>
  <c r="D315" i="4" s="1"/>
  <c r="E235" i="4"/>
  <c r="E316" i="4" s="1"/>
  <c r="E266" i="4"/>
  <c r="E317" i="4" s="1"/>
  <c r="C290" i="4"/>
  <c r="G129" i="4"/>
  <c r="J90" i="4"/>
  <c r="K24" i="4"/>
  <c r="M47" i="4"/>
  <c r="L46" i="4"/>
  <c r="C264" i="4"/>
  <c r="I76" i="4"/>
  <c r="J77" i="4"/>
  <c r="M268" i="4"/>
  <c r="M298" i="4" s="1"/>
  <c r="C197" i="4"/>
  <c r="H127" i="4"/>
  <c r="H112" i="4"/>
  <c r="D296" i="4"/>
  <c r="D318" i="4" s="1"/>
  <c r="G133" i="4"/>
  <c r="G180" i="4" s="1"/>
  <c r="G193" i="4" s="1"/>
  <c r="G137" i="4"/>
  <c r="C203" i="4"/>
  <c r="C295" i="4"/>
  <c r="C193" i="4"/>
  <c r="C224" i="4"/>
  <c r="C255" i="4"/>
  <c r="E204" i="4"/>
  <c r="E315" i="4" s="1"/>
  <c r="N268" i="4"/>
  <c r="N298" i="4" s="1"/>
  <c r="B232" i="4"/>
  <c r="C261" i="4"/>
  <c r="C291" i="4"/>
  <c r="C194" i="4"/>
  <c r="C226" i="4"/>
  <c r="K269" i="4"/>
  <c r="C200" i="4"/>
  <c r="C292" i="4"/>
  <c r="F219" i="4"/>
  <c r="F232" i="4" s="1"/>
  <c r="C232" i="4"/>
  <c r="J70" i="4"/>
  <c r="K71" i="4"/>
  <c r="F300" i="4"/>
  <c r="F271" i="4"/>
  <c r="F284" i="4" s="1"/>
  <c r="F144" i="4"/>
  <c r="F161" i="4"/>
  <c r="I119" i="4"/>
  <c r="I104" i="4"/>
  <c r="H110" i="4"/>
  <c r="H125" i="4"/>
  <c r="D266" i="4"/>
  <c r="D317" i="4" s="1"/>
  <c r="C259" i="4"/>
  <c r="C196" i="4"/>
  <c r="B228" i="4"/>
  <c r="L89" i="4"/>
  <c r="M18" i="4"/>
  <c r="J92" i="4"/>
  <c r="K36" i="4"/>
  <c r="D322" i="4"/>
  <c r="D43" i="2" s="1"/>
  <c r="C202" i="4"/>
  <c r="H135" i="4"/>
  <c r="I94" i="4"/>
  <c r="J48" i="4"/>
  <c r="J176" i="4"/>
  <c r="I96" i="4"/>
  <c r="J60" i="4"/>
  <c r="C265" i="4"/>
  <c r="C284" i="4"/>
  <c r="K42" i="4"/>
  <c r="J93" i="4"/>
  <c r="E173" i="4"/>
  <c r="E314" i="4" s="1"/>
  <c r="E323" i="4" s="1"/>
  <c r="E50" i="2" s="1"/>
  <c r="H128" i="4"/>
  <c r="H113" i="4"/>
  <c r="C229" i="4"/>
  <c r="C231" i="4"/>
  <c r="O268" i="4"/>
  <c r="O298" i="4" s="1"/>
  <c r="F278" i="4"/>
  <c r="F291" i="4" s="1"/>
  <c r="F307" i="4"/>
  <c r="F168" i="4"/>
  <c r="H135" i="5" l="1"/>
  <c r="H136" i="5" s="1"/>
  <c r="H134" i="5"/>
  <c r="H65" i="2" s="1"/>
  <c r="G249" i="4"/>
  <c r="G262" i="4" s="1"/>
  <c r="G169" i="4"/>
  <c r="G279" i="4"/>
  <c r="G292" i="4" s="1"/>
  <c r="G308" i="4"/>
  <c r="G187" i="4"/>
  <c r="G200" i="4" s="1"/>
  <c r="I107" i="4"/>
  <c r="I137" i="4" s="1"/>
  <c r="H163" i="4"/>
  <c r="H273" i="4"/>
  <c r="H286" i="4" s="1"/>
  <c r="H302" i="4"/>
  <c r="H215" i="5"/>
  <c r="H216" i="5" s="1"/>
  <c r="H214" i="5"/>
  <c r="H67" i="2" s="1"/>
  <c r="I175" i="5"/>
  <c r="I176" i="5" s="1"/>
  <c r="I174" i="5"/>
  <c r="I66" i="2" s="1"/>
  <c r="H55" i="5"/>
  <c r="H56" i="5" s="1"/>
  <c r="H54" i="5"/>
  <c r="H63" i="2" s="1"/>
  <c r="G95" i="5"/>
  <c r="G96" i="5" s="1"/>
  <c r="G94" i="5"/>
  <c r="G64" i="2" s="1"/>
  <c r="M93" i="5"/>
  <c r="M53" i="5"/>
  <c r="K213" i="5"/>
  <c r="F14" i="5"/>
  <c r="F62" i="2" s="1"/>
  <c r="M173" i="5"/>
  <c r="K133" i="5"/>
  <c r="K13" i="5"/>
  <c r="H141" i="4"/>
  <c r="H219" i="4" s="1"/>
  <c r="H232" i="4" s="1"/>
  <c r="G247" i="4"/>
  <c r="G260" i="4" s="1"/>
  <c r="G167" i="4"/>
  <c r="G277" i="4"/>
  <c r="G290" i="4" s="1"/>
  <c r="G306" i="4"/>
  <c r="G216" i="4"/>
  <c r="G229" i="4" s="1"/>
  <c r="H181" i="4"/>
  <c r="H194" i="4" s="1"/>
  <c r="H243" i="4"/>
  <c r="H256" i="4" s="1"/>
  <c r="H133" i="4"/>
  <c r="H272" i="4" s="1"/>
  <c r="H285" i="4" s="1"/>
  <c r="H142" i="4"/>
  <c r="H251" i="4" s="1"/>
  <c r="H264" i="4" s="1"/>
  <c r="H140" i="4"/>
  <c r="H218" i="4" s="1"/>
  <c r="H231" i="4" s="1"/>
  <c r="H139" i="4"/>
  <c r="H307" i="4" s="1"/>
  <c r="G172" i="4"/>
  <c r="G190" i="4"/>
  <c r="G203" i="4" s="1"/>
  <c r="G252" i="4"/>
  <c r="G265" i="4" s="1"/>
  <c r="G282" i="4"/>
  <c r="G295" i="4" s="1"/>
  <c r="G221" i="4"/>
  <c r="G234" i="4" s="1"/>
  <c r="G220" i="4"/>
  <c r="G233" i="4" s="1"/>
  <c r="G171" i="4"/>
  <c r="G281" i="4"/>
  <c r="G294" i="4" s="1"/>
  <c r="G310" i="4"/>
  <c r="G219" i="4"/>
  <c r="G232" i="4" s="1"/>
  <c r="G251" i="4"/>
  <c r="G264" i="4" s="1"/>
  <c r="F204" i="4"/>
  <c r="F315" i="4" s="1"/>
  <c r="F266" i="4"/>
  <c r="F317" i="4" s="1"/>
  <c r="F235" i="4"/>
  <c r="F316" i="4" s="1"/>
  <c r="E324" i="4"/>
  <c r="E44" i="2" s="1"/>
  <c r="E56" i="2" s="1"/>
  <c r="E58" i="2" s="1"/>
  <c r="E69" i="2" s="1"/>
  <c r="D324" i="4"/>
  <c r="D44" i="2" s="1"/>
  <c r="D56" i="2" s="1"/>
  <c r="D58" i="2" s="1"/>
  <c r="G201" i="4"/>
  <c r="I127" i="4"/>
  <c r="I112" i="4"/>
  <c r="L97" i="4"/>
  <c r="M66" i="4"/>
  <c r="M89" i="4"/>
  <c r="N18" i="4"/>
  <c r="F296" i="4"/>
  <c r="F318" i="4" s="1"/>
  <c r="B252" i="4"/>
  <c r="L34" i="4"/>
  <c r="M35" i="4"/>
  <c r="C314" i="4"/>
  <c r="I117" i="4"/>
  <c r="I102" i="4"/>
  <c r="I136" i="4"/>
  <c r="I214" i="4" s="1"/>
  <c r="I227" i="4" s="1"/>
  <c r="K91" i="4"/>
  <c r="L30" i="4"/>
  <c r="K58" i="4"/>
  <c r="L59" i="4"/>
  <c r="K48" i="4"/>
  <c r="J94" i="4"/>
  <c r="F322" i="4"/>
  <c r="F43" i="2" s="1"/>
  <c r="G301" i="4"/>
  <c r="G272" i="4"/>
  <c r="G162" i="4"/>
  <c r="H132" i="4"/>
  <c r="H179" i="4" s="1"/>
  <c r="H192" i="4" s="1"/>
  <c r="H114" i="4"/>
  <c r="B242" i="4"/>
  <c r="J120" i="4"/>
  <c r="J105" i="4"/>
  <c r="L29" i="4"/>
  <c r="K28" i="4"/>
  <c r="L42" i="4"/>
  <c r="K93" i="4"/>
  <c r="I125" i="4"/>
  <c r="I110" i="4"/>
  <c r="I123" i="4"/>
  <c r="I108" i="4"/>
  <c r="B246" i="4"/>
  <c r="K70" i="4"/>
  <c r="L71" i="4"/>
  <c r="G307" i="4"/>
  <c r="G278" i="4"/>
  <c r="G291" i="4" s="1"/>
  <c r="G168" i="4"/>
  <c r="G248" i="4"/>
  <c r="G186" i="4"/>
  <c r="G217" i="4"/>
  <c r="H304" i="4"/>
  <c r="H275" i="4"/>
  <c r="H165" i="4"/>
  <c r="H214" i="4"/>
  <c r="H245" i="4"/>
  <c r="H183" i="4"/>
  <c r="B248" i="4"/>
  <c r="H129" i="4"/>
  <c r="B244" i="4"/>
  <c r="J96" i="4"/>
  <c r="K60" i="4"/>
  <c r="K176" i="4"/>
  <c r="L269" i="4"/>
  <c r="M46" i="4"/>
  <c r="N47" i="4"/>
  <c r="G300" i="4"/>
  <c r="G271" i="4"/>
  <c r="G161" i="4"/>
  <c r="G144" i="4"/>
  <c r="G241" i="4"/>
  <c r="G210" i="4"/>
  <c r="G179" i="4"/>
  <c r="J52" i="4"/>
  <c r="K53" i="4"/>
  <c r="B243" i="4"/>
  <c r="B245" i="4"/>
  <c r="C296" i="4"/>
  <c r="H303" i="4"/>
  <c r="H274" i="4"/>
  <c r="H164" i="4"/>
  <c r="H244" i="4"/>
  <c r="H182" i="4"/>
  <c r="H213" i="4"/>
  <c r="H143" i="4"/>
  <c r="I134" i="4"/>
  <c r="J76" i="4"/>
  <c r="K77" i="4"/>
  <c r="K90" i="4"/>
  <c r="L24" i="4"/>
  <c r="G242" i="4"/>
  <c r="G255" i="4" s="1"/>
  <c r="I124" i="4"/>
  <c r="I109" i="4"/>
  <c r="I118" i="4"/>
  <c r="I103" i="4"/>
  <c r="B241" i="4"/>
  <c r="J88" i="4"/>
  <c r="K12" i="4"/>
  <c r="L36" i="4"/>
  <c r="K92" i="4"/>
  <c r="B250" i="4"/>
  <c r="I113" i="4"/>
  <c r="I128" i="4"/>
  <c r="J119" i="4"/>
  <c r="J104" i="4"/>
  <c r="J64" i="4"/>
  <c r="K65" i="4"/>
  <c r="C204" i="4"/>
  <c r="K41" i="4"/>
  <c r="J40" i="4"/>
  <c r="J122" i="4" s="1"/>
  <c r="L99" i="4"/>
  <c r="M78" i="4"/>
  <c r="G309" i="4"/>
  <c r="G280" i="4"/>
  <c r="G170" i="4"/>
  <c r="G250" i="4"/>
  <c r="K17" i="4"/>
  <c r="J16" i="4"/>
  <c r="B249" i="4"/>
  <c r="H138" i="4"/>
  <c r="G305" i="4"/>
  <c r="G276" i="4"/>
  <c r="G166" i="4"/>
  <c r="H246" i="4"/>
  <c r="H259" i="4" s="1"/>
  <c r="H215" i="4"/>
  <c r="H228" i="4" s="1"/>
  <c r="G215" i="4"/>
  <c r="G246" i="4"/>
  <c r="H184" i="4"/>
  <c r="H197" i="4" s="1"/>
  <c r="G184" i="4"/>
  <c r="L95" i="4"/>
  <c r="M54" i="4"/>
  <c r="H305" i="4"/>
  <c r="H276" i="4"/>
  <c r="H289" i="4" s="1"/>
  <c r="H166" i="4"/>
  <c r="J121" i="4"/>
  <c r="J106" i="4"/>
  <c r="F173" i="4"/>
  <c r="F314" i="4" s="1"/>
  <c r="F323" i="4" s="1"/>
  <c r="F50" i="2" s="1"/>
  <c r="G211" i="4"/>
  <c r="I126" i="4"/>
  <c r="I111" i="4"/>
  <c r="K72" i="4"/>
  <c r="J98" i="4"/>
  <c r="L238" i="4"/>
  <c r="L207" i="4"/>
  <c r="C266" i="4"/>
  <c r="I135" i="4"/>
  <c r="I182" i="4" s="1"/>
  <c r="I195" i="4" s="1"/>
  <c r="B251" i="4"/>
  <c r="C235" i="4"/>
  <c r="B247" i="4"/>
  <c r="H301" i="4" l="1"/>
  <c r="H281" i="4"/>
  <c r="H294" i="4" s="1"/>
  <c r="H250" i="4"/>
  <c r="H263" i="4" s="1"/>
  <c r="H188" i="4"/>
  <c r="H201" i="4" s="1"/>
  <c r="H280" i="4"/>
  <c r="H293" i="4" s="1"/>
  <c r="H309" i="4"/>
  <c r="H170" i="4"/>
  <c r="I135" i="5"/>
  <c r="I136" i="5" s="1"/>
  <c r="I134" i="5"/>
  <c r="I65" i="2" s="1"/>
  <c r="I215" i="4"/>
  <c r="I228" i="4" s="1"/>
  <c r="I184" i="4"/>
  <c r="I197" i="4" s="1"/>
  <c r="H308" i="4"/>
  <c r="H279" i="4"/>
  <c r="H292" i="4" s="1"/>
  <c r="N46" i="4"/>
  <c r="H187" i="4"/>
  <c r="H200" i="4" s="1"/>
  <c r="H168" i="4"/>
  <c r="I245" i="4"/>
  <c r="I258" i="4" s="1"/>
  <c r="D69" i="2"/>
  <c r="F15" i="5"/>
  <c r="F16" i="5" s="1"/>
  <c r="G14" i="5" s="1"/>
  <c r="I215" i="5"/>
  <c r="I216" i="5" s="1"/>
  <c r="I214" i="5"/>
  <c r="I67" i="2" s="1"/>
  <c r="J175" i="5"/>
  <c r="J176" i="5" s="1"/>
  <c r="J174" i="5"/>
  <c r="J66" i="2" s="1"/>
  <c r="I55" i="5"/>
  <c r="I56" i="5" s="1"/>
  <c r="I54" i="5"/>
  <c r="I63" i="2" s="1"/>
  <c r="H95" i="5"/>
  <c r="H96" i="5" s="1"/>
  <c r="H94" i="5"/>
  <c r="H64" i="2" s="1"/>
  <c r="N93" i="5"/>
  <c r="N173" i="5"/>
  <c r="N53" i="5"/>
  <c r="L213" i="5"/>
  <c r="L13" i="5"/>
  <c r="L133" i="5"/>
  <c r="I142" i="4"/>
  <c r="I281" i="4" s="1"/>
  <c r="I294" i="4" s="1"/>
  <c r="H220" i="4"/>
  <c r="H233" i="4" s="1"/>
  <c r="H189" i="4"/>
  <c r="H202" i="4" s="1"/>
  <c r="H310" i="4"/>
  <c r="H171" i="4"/>
  <c r="I141" i="4"/>
  <c r="I219" i="4" s="1"/>
  <c r="H278" i="4"/>
  <c r="H291" i="4" s="1"/>
  <c r="I138" i="4"/>
  <c r="I185" i="4" s="1"/>
  <c r="I198" i="4" s="1"/>
  <c r="I166" i="4"/>
  <c r="I305" i="4"/>
  <c r="I246" i="4"/>
  <c r="I259" i="4" s="1"/>
  <c r="I276" i="4"/>
  <c r="I289" i="4" s="1"/>
  <c r="H180" i="4"/>
  <c r="H193" i="4" s="1"/>
  <c r="H211" i="4"/>
  <c r="H224" i="4" s="1"/>
  <c r="H242" i="4"/>
  <c r="H255" i="4" s="1"/>
  <c r="H162" i="4"/>
  <c r="I183" i="4"/>
  <c r="I196" i="4" s="1"/>
  <c r="H248" i="4"/>
  <c r="H261" i="4" s="1"/>
  <c r="H186" i="4"/>
  <c r="H199" i="4" s="1"/>
  <c r="H169" i="4"/>
  <c r="H217" i="4"/>
  <c r="H230" i="4" s="1"/>
  <c r="H249" i="4"/>
  <c r="H262" i="4" s="1"/>
  <c r="F324" i="4"/>
  <c r="F44" i="2" s="1"/>
  <c r="F56" i="2" s="1"/>
  <c r="F58" i="2" s="1"/>
  <c r="F69" i="2" s="1"/>
  <c r="H241" i="4"/>
  <c r="H254" i="4" s="1"/>
  <c r="H210" i="4"/>
  <c r="H223" i="4" s="1"/>
  <c r="M207" i="4"/>
  <c r="G263" i="4"/>
  <c r="K120" i="4"/>
  <c r="K105" i="4"/>
  <c r="G289" i="4"/>
  <c r="J134" i="4"/>
  <c r="J212" i="4" s="1"/>
  <c r="J225" i="4" s="1"/>
  <c r="B263" i="4"/>
  <c r="K119" i="4"/>
  <c r="K104" i="4"/>
  <c r="H226" i="4"/>
  <c r="H257" i="4"/>
  <c r="B256" i="4"/>
  <c r="J109" i="4"/>
  <c r="J124" i="4"/>
  <c r="G261" i="4"/>
  <c r="H300" i="4"/>
  <c r="H271" i="4"/>
  <c r="H284" i="4" s="1"/>
  <c r="H144" i="4"/>
  <c r="H161" i="4"/>
  <c r="J123" i="4"/>
  <c r="J108" i="4"/>
  <c r="I304" i="4"/>
  <c r="I275" i="4"/>
  <c r="I288" i="4" s="1"/>
  <c r="I165" i="4"/>
  <c r="M97" i="4"/>
  <c r="N66" i="4"/>
  <c r="I129" i="4"/>
  <c r="G228" i="4"/>
  <c r="G293" i="4"/>
  <c r="K64" i="4"/>
  <c r="L65" i="4"/>
  <c r="K88" i="4"/>
  <c r="L12" i="4"/>
  <c r="G173" i="4"/>
  <c r="G314" i="4" s="1"/>
  <c r="G323" i="4" s="1"/>
  <c r="G50" i="2" s="1"/>
  <c r="B257" i="4"/>
  <c r="G230" i="4"/>
  <c r="L28" i="4"/>
  <c r="M29" i="4"/>
  <c r="K94" i="4"/>
  <c r="L48" i="4"/>
  <c r="C323" i="4"/>
  <c r="C50" i="2" s="1"/>
  <c r="L17" i="4"/>
  <c r="K16" i="4"/>
  <c r="L90" i="4"/>
  <c r="M24" i="4"/>
  <c r="G223" i="4"/>
  <c r="L93" i="4"/>
  <c r="M42" i="4"/>
  <c r="J127" i="4"/>
  <c r="J112" i="4"/>
  <c r="L41" i="4"/>
  <c r="K40" i="4"/>
  <c r="K122" i="4" s="1"/>
  <c r="J126" i="4"/>
  <c r="J111" i="4"/>
  <c r="J117" i="4"/>
  <c r="J102" i="4"/>
  <c r="B254" i="4"/>
  <c r="K76" i="4"/>
  <c r="L77" i="4"/>
  <c r="I244" i="4"/>
  <c r="I257" i="4" s="1"/>
  <c r="C318" i="4"/>
  <c r="G192" i="4"/>
  <c r="G284" i="4"/>
  <c r="B261" i="4"/>
  <c r="G199" i="4"/>
  <c r="K52" i="4"/>
  <c r="L53" i="4"/>
  <c r="I303" i="4"/>
  <c r="I274" i="4"/>
  <c r="I287" i="4" s="1"/>
  <c r="I164" i="4"/>
  <c r="K98" i="4"/>
  <c r="L72" i="4"/>
  <c r="H306" i="4"/>
  <c r="H277" i="4"/>
  <c r="H167" i="4"/>
  <c r="H216" i="4"/>
  <c r="H247" i="4"/>
  <c r="H185" i="4"/>
  <c r="I143" i="4"/>
  <c r="I190" i="4" s="1"/>
  <c r="I203" i="4" s="1"/>
  <c r="K121" i="4"/>
  <c r="K106" i="4"/>
  <c r="I133" i="4"/>
  <c r="J113" i="4"/>
  <c r="J128" i="4"/>
  <c r="I302" i="4"/>
  <c r="I273" i="4"/>
  <c r="I163" i="4"/>
  <c r="I181" i="4"/>
  <c r="I243" i="4"/>
  <c r="I212" i="4"/>
  <c r="I213" i="4"/>
  <c r="I226" i="4" s="1"/>
  <c r="G322" i="4"/>
  <c r="G43" i="2" s="1"/>
  <c r="H196" i="4"/>
  <c r="H288" i="4"/>
  <c r="B265" i="4"/>
  <c r="N89" i="4"/>
  <c r="B260" i="4"/>
  <c r="B264" i="4"/>
  <c r="M238" i="4"/>
  <c r="J136" i="4"/>
  <c r="N54" i="4"/>
  <c r="M95" i="4"/>
  <c r="C315" i="4"/>
  <c r="L92" i="4"/>
  <c r="M36" i="4"/>
  <c r="J107" i="4"/>
  <c r="G254" i="4"/>
  <c r="I140" i="4"/>
  <c r="N78" i="4"/>
  <c r="M99" i="4"/>
  <c r="G285" i="4"/>
  <c r="C317" i="4"/>
  <c r="G259" i="4"/>
  <c r="B262" i="4"/>
  <c r="B258" i="4"/>
  <c r="L176" i="4"/>
  <c r="L60" i="4"/>
  <c r="K96" i="4"/>
  <c r="H258" i="4"/>
  <c r="H227" i="4"/>
  <c r="M71" i="4"/>
  <c r="L70" i="4"/>
  <c r="M59" i="4"/>
  <c r="L58" i="4"/>
  <c r="I139" i="4"/>
  <c r="H287" i="4"/>
  <c r="B259" i="4"/>
  <c r="C316" i="4"/>
  <c r="G224" i="4"/>
  <c r="G197" i="4"/>
  <c r="J118" i="4"/>
  <c r="J103" i="4"/>
  <c r="H311" i="4"/>
  <c r="H282" i="4"/>
  <c r="H172" i="4"/>
  <c r="H252" i="4"/>
  <c r="H221" i="4"/>
  <c r="H190" i="4"/>
  <c r="H195" i="4"/>
  <c r="M269" i="4"/>
  <c r="J125" i="4"/>
  <c r="J110" i="4"/>
  <c r="J135" i="4"/>
  <c r="B255" i="4"/>
  <c r="L91" i="4"/>
  <c r="M30" i="4"/>
  <c r="I114" i="4"/>
  <c r="I132" i="4"/>
  <c r="M34" i="4"/>
  <c r="N35" i="4"/>
  <c r="I280" i="4" l="1"/>
  <c r="I293" i="4" s="1"/>
  <c r="I189" i="4"/>
  <c r="I202" i="4" s="1"/>
  <c r="K136" i="4"/>
  <c r="K304" i="4" s="1"/>
  <c r="J135" i="5"/>
  <c r="J136" i="5" s="1"/>
  <c r="J134" i="5"/>
  <c r="J65" i="2" s="1"/>
  <c r="K107" i="4"/>
  <c r="K137" i="4" s="1"/>
  <c r="K305" i="4" s="1"/>
  <c r="I221" i="4"/>
  <c r="I234" i="4" s="1"/>
  <c r="I310" i="4"/>
  <c r="I167" i="4"/>
  <c r="G15" i="5"/>
  <c r="G16" i="5" s="1"/>
  <c r="H14" i="5" s="1"/>
  <c r="G62" i="2"/>
  <c r="J215" i="5"/>
  <c r="J216" i="5" s="1"/>
  <c r="J214" i="5"/>
  <c r="J67" i="2" s="1"/>
  <c r="K175" i="5"/>
  <c r="K176" i="5" s="1"/>
  <c r="K174" i="5"/>
  <c r="K66" i="2" s="1"/>
  <c r="I95" i="5"/>
  <c r="I96" i="5" s="1"/>
  <c r="I94" i="5"/>
  <c r="I64" i="2" s="1"/>
  <c r="J55" i="5"/>
  <c r="J56" i="5" s="1"/>
  <c r="J54" i="5"/>
  <c r="J63" i="2" s="1"/>
  <c r="M213" i="5"/>
  <c r="M133" i="5"/>
  <c r="C99" i="5"/>
  <c r="C179" i="5"/>
  <c r="M13" i="5"/>
  <c r="C59" i="5"/>
  <c r="I252" i="4"/>
  <c r="I265" i="4" s="1"/>
  <c r="I220" i="4"/>
  <c r="I233" i="4" s="1"/>
  <c r="I251" i="4"/>
  <c r="I264" i="4" s="1"/>
  <c r="I171" i="4"/>
  <c r="I309" i="4"/>
  <c r="I188" i="4"/>
  <c r="I201" i="4" s="1"/>
  <c r="I250" i="4"/>
  <c r="I263" i="4" s="1"/>
  <c r="I170" i="4"/>
  <c r="J139" i="4"/>
  <c r="J248" i="4" s="1"/>
  <c r="J261" i="4" s="1"/>
  <c r="I277" i="4"/>
  <c r="I290" i="4" s="1"/>
  <c r="I247" i="4"/>
  <c r="I260" i="4" s="1"/>
  <c r="I216" i="4"/>
  <c r="I229" i="4" s="1"/>
  <c r="I306" i="4"/>
  <c r="N34" i="4"/>
  <c r="K135" i="4"/>
  <c r="K164" i="4" s="1"/>
  <c r="J133" i="4"/>
  <c r="J180" i="4" s="1"/>
  <c r="J193" i="4" s="1"/>
  <c r="J181" i="4"/>
  <c r="J194" i="4" s="1"/>
  <c r="J243" i="4"/>
  <c r="J256" i="4" s="1"/>
  <c r="H322" i="4"/>
  <c r="H43" i="2" s="1"/>
  <c r="L94" i="4"/>
  <c r="M48" i="4"/>
  <c r="B276" i="4"/>
  <c r="K125" i="4"/>
  <c r="K110" i="4"/>
  <c r="J137" i="4"/>
  <c r="I301" i="4"/>
  <c r="I272" i="4"/>
  <c r="I162" i="4"/>
  <c r="I180" i="4"/>
  <c r="I242" i="4"/>
  <c r="I211" i="4"/>
  <c r="K113" i="4"/>
  <c r="K128" i="4"/>
  <c r="M17" i="4"/>
  <c r="L16" i="4"/>
  <c r="K108" i="4"/>
  <c r="K123" i="4"/>
  <c r="L64" i="4"/>
  <c r="M65" i="4"/>
  <c r="J138" i="4"/>
  <c r="N99" i="4"/>
  <c r="N95" i="4"/>
  <c r="L52" i="4"/>
  <c r="M53" i="4"/>
  <c r="L40" i="4"/>
  <c r="L107" i="4" s="1"/>
  <c r="M41" i="4"/>
  <c r="M93" i="4"/>
  <c r="N42" i="4"/>
  <c r="I232" i="4"/>
  <c r="K111" i="4"/>
  <c r="K126" i="4"/>
  <c r="B280" i="4"/>
  <c r="L120" i="4"/>
  <c r="L105" i="4"/>
  <c r="N238" i="4"/>
  <c r="B272" i="4"/>
  <c r="B275" i="4"/>
  <c r="I308" i="4"/>
  <c r="I279" i="4"/>
  <c r="I169" i="4"/>
  <c r="I218" i="4"/>
  <c r="I187" i="4"/>
  <c r="I249" i="4"/>
  <c r="M92" i="4"/>
  <c r="N36" i="4"/>
  <c r="I225" i="4"/>
  <c r="K109" i="4"/>
  <c r="K124" i="4"/>
  <c r="M28" i="4"/>
  <c r="N29" i="4"/>
  <c r="N97" i="4"/>
  <c r="J302" i="4"/>
  <c r="J273" i="4"/>
  <c r="J286" i="4" s="1"/>
  <c r="J163" i="4"/>
  <c r="N207" i="4"/>
  <c r="G204" i="4"/>
  <c r="L76" i="4"/>
  <c r="M77" i="4"/>
  <c r="K117" i="4"/>
  <c r="K102" i="4"/>
  <c r="H203" i="4"/>
  <c r="H295" i="4"/>
  <c r="M176" i="4"/>
  <c r="L121" i="4"/>
  <c r="L106" i="4"/>
  <c r="J304" i="4"/>
  <c r="J275" i="4"/>
  <c r="J165" i="4"/>
  <c r="J183" i="4"/>
  <c r="J214" i="4"/>
  <c r="J245" i="4"/>
  <c r="O89" i="4"/>
  <c r="I256" i="4"/>
  <c r="I286" i="4"/>
  <c r="I311" i="4"/>
  <c r="I282" i="4"/>
  <c r="I295" i="4" s="1"/>
  <c r="I172" i="4"/>
  <c r="B278" i="4"/>
  <c r="B271" i="4"/>
  <c r="J140" i="4"/>
  <c r="H198" i="4"/>
  <c r="B274" i="4"/>
  <c r="B281" i="4"/>
  <c r="J182" i="4"/>
  <c r="H260" i="4"/>
  <c r="H229" i="4"/>
  <c r="L98" i="4"/>
  <c r="M72" i="4"/>
  <c r="J132" i="4"/>
  <c r="J114" i="4"/>
  <c r="G235" i="4"/>
  <c r="H173" i="4"/>
  <c r="H314" i="4" s="1"/>
  <c r="H323" i="4" s="1"/>
  <c r="H50" i="2" s="1"/>
  <c r="K118" i="4"/>
  <c r="K103" i="4"/>
  <c r="L96" i="4"/>
  <c r="M60" i="4"/>
  <c r="J303" i="4"/>
  <c r="J274" i="4"/>
  <c r="J287" i="4" s="1"/>
  <c r="J164" i="4"/>
  <c r="J213" i="4"/>
  <c r="J226" i="4" s="1"/>
  <c r="J244" i="4"/>
  <c r="H234" i="4"/>
  <c r="B279" i="4"/>
  <c r="B282" i="4"/>
  <c r="I194" i="4"/>
  <c r="H290" i="4"/>
  <c r="K112" i="4"/>
  <c r="K127" i="4"/>
  <c r="G296" i="4"/>
  <c r="J129" i="4"/>
  <c r="M90" i="4"/>
  <c r="N24" i="4"/>
  <c r="B273" i="4"/>
  <c r="H265" i="4"/>
  <c r="B277" i="4"/>
  <c r="J142" i="4"/>
  <c r="M70" i="4"/>
  <c r="N71" i="4"/>
  <c r="I300" i="4"/>
  <c r="I271" i="4"/>
  <c r="I161" i="4"/>
  <c r="I144" i="4"/>
  <c r="I179" i="4"/>
  <c r="I241" i="4"/>
  <c r="I210" i="4"/>
  <c r="M91" i="4"/>
  <c r="N30" i="4"/>
  <c r="N269" i="4"/>
  <c r="I307" i="4"/>
  <c r="I278" i="4"/>
  <c r="I168" i="4"/>
  <c r="I217" i="4"/>
  <c r="I186" i="4"/>
  <c r="I248" i="4"/>
  <c r="M58" i="4"/>
  <c r="N59" i="4"/>
  <c r="G266" i="4"/>
  <c r="C324" i="4"/>
  <c r="C44" i="2" s="1"/>
  <c r="J143" i="4"/>
  <c r="J141" i="4"/>
  <c r="L104" i="4"/>
  <c r="L119" i="4"/>
  <c r="L88" i="4"/>
  <c r="M12" i="4"/>
  <c r="K134" i="4"/>
  <c r="K183" i="4" l="1"/>
  <c r="K196" i="4" s="1"/>
  <c r="K214" i="4"/>
  <c r="K227" i="4" s="1"/>
  <c r="K245" i="4"/>
  <c r="K258" i="4" s="1"/>
  <c r="K244" i="4"/>
  <c r="K257" i="4" s="1"/>
  <c r="K182" i="4"/>
  <c r="K195" i="4" s="1"/>
  <c r="K165" i="4"/>
  <c r="K275" i="4"/>
  <c r="K288" i="4" s="1"/>
  <c r="J162" i="4"/>
  <c r="J272" i="4"/>
  <c r="J285" i="4" s="1"/>
  <c r="J301" i="4"/>
  <c r="J217" i="4"/>
  <c r="J230" i="4" s="1"/>
  <c r="K213" i="4"/>
  <c r="K226" i="4" s="1"/>
  <c r="K303" i="4"/>
  <c r="K135" i="5"/>
  <c r="K136" i="5" s="1"/>
  <c r="K134" i="5"/>
  <c r="K65" i="2" s="1"/>
  <c r="K274" i="4"/>
  <c r="K287" i="4" s="1"/>
  <c r="L122" i="4"/>
  <c r="L137" i="4" s="1"/>
  <c r="L184" i="4" s="1"/>
  <c r="L197" i="4" s="1"/>
  <c r="C56" i="2"/>
  <c r="H15" i="5"/>
  <c r="H16" i="5" s="1"/>
  <c r="I14" i="5" s="1"/>
  <c r="H62" i="2"/>
  <c r="K214" i="5"/>
  <c r="K67" i="2" s="1"/>
  <c r="K215" i="5"/>
  <c r="K216" i="5" s="1"/>
  <c r="L175" i="5"/>
  <c r="L176" i="5" s="1"/>
  <c r="L174" i="5"/>
  <c r="L66" i="2" s="1"/>
  <c r="J95" i="5"/>
  <c r="J96" i="5" s="1"/>
  <c r="J94" i="5"/>
  <c r="J64" i="2" s="1"/>
  <c r="D179" i="5"/>
  <c r="K55" i="5"/>
  <c r="K56" i="5" s="1"/>
  <c r="K54" i="5"/>
  <c r="K63" i="2" s="1"/>
  <c r="N133" i="5"/>
  <c r="N213" i="5"/>
  <c r="D59" i="5"/>
  <c r="N13" i="5"/>
  <c r="D99" i="5"/>
  <c r="J186" i="4"/>
  <c r="J199" i="4" s="1"/>
  <c r="J168" i="4"/>
  <c r="J278" i="4"/>
  <c r="J291" i="4" s="1"/>
  <c r="J307" i="4"/>
  <c r="K166" i="4"/>
  <c r="K276" i="4"/>
  <c r="K289" i="4" s="1"/>
  <c r="N28" i="4"/>
  <c r="J242" i="4"/>
  <c r="J255" i="4" s="1"/>
  <c r="L136" i="4"/>
  <c r="L183" i="4" s="1"/>
  <c r="L196" i="4" s="1"/>
  <c r="K140" i="4"/>
  <c r="K218" i="4" s="1"/>
  <c r="K231" i="4" s="1"/>
  <c r="I322" i="4"/>
  <c r="I43" i="2" s="1"/>
  <c r="H266" i="4"/>
  <c r="H317" i="4" s="1"/>
  <c r="H235" i="4"/>
  <c r="H316" i="4" s="1"/>
  <c r="L125" i="4"/>
  <c r="L110" i="4"/>
  <c r="I173" i="4"/>
  <c r="I314" i="4" s="1"/>
  <c r="I323" i="4" s="1"/>
  <c r="I50" i="2" s="1"/>
  <c r="M119" i="4"/>
  <c r="M104" i="4"/>
  <c r="G318" i="4"/>
  <c r="K133" i="4"/>
  <c r="J288" i="4"/>
  <c r="L135" i="4"/>
  <c r="K141" i="4"/>
  <c r="K138" i="4"/>
  <c r="K247" i="4" s="1"/>
  <c r="K260" i="4" s="1"/>
  <c r="I255" i="4"/>
  <c r="N90" i="4"/>
  <c r="G315" i="4"/>
  <c r="I199" i="4"/>
  <c r="I284" i="4"/>
  <c r="J257" i="4"/>
  <c r="M98" i="4"/>
  <c r="N72" i="4"/>
  <c r="B284" i="4"/>
  <c r="J258" i="4"/>
  <c r="N53" i="4"/>
  <c r="M52" i="4"/>
  <c r="L103" i="4"/>
  <c r="L118" i="4"/>
  <c r="I254" i="4"/>
  <c r="B295" i="4"/>
  <c r="K302" i="4"/>
  <c r="K273" i="4"/>
  <c r="K163" i="4"/>
  <c r="K243" i="4"/>
  <c r="K212" i="4"/>
  <c r="K181" i="4"/>
  <c r="I291" i="4"/>
  <c r="N91" i="4"/>
  <c r="K142" i="4"/>
  <c r="K189" i="4" s="1"/>
  <c r="K202" i="4" s="1"/>
  <c r="B292" i="4"/>
  <c r="L112" i="4"/>
  <c r="L127" i="4"/>
  <c r="B287" i="4"/>
  <c r="K114" i="4"/>
  <c r="K132" i="4"/>
  <c r="K179" i="4" s="1"/>
  <c r="K192" i="4" s="1"/>
  <c r="O97" i="4"/>
  <c r="I200" i="4"/>
  <c r="I292" i="4"/>
  <c r="B285" i="4"/>
  <c r="L109" i="4"/>
  <c r="L124" i="4"/>
  <c r="N17" i="4"/>
  <c r="M16" i="4"/>
  <c r="I193" i="4"/>
  <c r="I285" i="4"/>
  <c r="J276" i="4"/>
  <c r="J305" i="4"/>
  <c r="J166" i="4"/>
  <c r="K215" i="4"/>
  <c r="K228" i="4" s="1"/>
  <c r="K246" i="4"/>
  <c r="K259" i="4" s="1"/>
  <c r="K184" i="4"/>
  <c r="K197" i="4" s="1"/>
  <c r="J215" i="4"/>
  <c r="J184" i="4"/>
  <c r="J246" i="4"/>
  <c r="L134" i="4"/>
  <c r="H296" i="4"/>
  <c r="H318" i="4" s="1"/>
  <c r="J309" i="4"/>
  <c r="J280" i="4"/>
  <c r="J170" i="4"/>
  <c r="J188" i="4"/>
  <c r="J219" i="4"/>
  <c r="J250" i="4"/>
  <c r="G317" i="4"/>
  <c r="M120" i="4"/>
  <c r="M105" i="4"/>
  <c r="N70" i="4"/>
  <c r="B286" i="4"/>
  <c r="J195" i="4"/>
  <c r="B291" i="4"/>
  <c r="J227" i="4"/>
  <c r="K129" i="4"/>
  <c r="K139" i="4"/>
  <c r="N92" i="4"/>
  <c r="I231" i="4"/>
  <c r="J218" i="4"/>
  <c r="J231" i="4" s="1"/>
  <c r="B293" i="4"/>
  <c r="N93" i="4"/>
  <c r="J306" i="4"/>
  <c r="J277" i="4"/>
  <c r="J167" i="4"/>
  <c r="J216" i="4"/>
  <c r="J185" i="4"/>
  <c r="J247" i="4"/>
  <c r="I224" i="4"/>
  <c r="O99" i="4"/>
  <c r="B289" i="4"/>
  <c r="N58" i="4"/>
  <c r="I192" i="4"/>
  <c r="N77" i="4"/>
  <c r="M76" i="4"/>
  <c r="H204" i="4"/>
  <c r="H315" i="4" s="1"/>
  <c r="M121" i="4"/>
  <c r="M106" i="4"/>
  <c r="J249" i="4"/>
  <c r="J262" i="4" s="1"/>
  <c r="O95" i="4"/>
  <c r="N65" i="4"/>
  <c r="M64" i="4"/>
  <c r="K143" i="4"/>
  <c r="K252" i="4" s="1"/>
  <c r="K265" i="4" s="1"/>
  <c r="J211" i="4"/>
  <c r="J224" i="4" s="1"/>
  <c r="J300" i="4"/>
  <c r="J271" i="4"/>
  <c r="J284" i="4" s="1"/>
  <c r="J161" i="4"/>
  <c r="J144" i="4"/>
  <c r="M88" i="4"/>
  <c r="N12" i="4"/>
  <c r="I230" i="4"/>
  <c r="J179" i="4"/>
  <c r="J192" i="4" s="1"/>
  <c r="B290" i="4"/>
  <c r="G316" i="4"/>
  <c r="B294" i="4"/>
  <c r="L128" i="4"/>
  <c r="L113" i="4"/>
  <c r="N41" i="4"/>
  <c r="M40" i="4"/>
  <c r="M122" i="4" s="1"/>
  <c r="L126" i="4"/>
  <c r="L111" i="4"/>
  <c r="M94" i="4"/>
  <c r="N48" i="4"/>
  <c r="I261" i="4"/>
  <c r="I223" i="4"/>
  <c r="L117" i="4"/>
  <c r="L102" i="4"/>
  <c r="J282" i="4"/>
  <c r="J295" i="4" s="1"/>
  <c r="J311" i="4"/>
  <c r="J172" i="4"/>
  <c r="J252" i="4"/>
  <c r="J221" i="4"/>
  <c r="J190" i="4"/>
  <c r="J241" i="4"/>
  <c r="J254" i="4" s="1"/>
  <c r="J210" i="4"/>
  <c r="J223" i="4" s="1"/>
  <c r="J310" i="4"/>
  <c r="J281" i="4"/>
  <c r="J171" i="4"/>
  <c r="J220" i="4"/>
  <c r="J189" i="4"/>
  <c r="J251" i="4"/>
  <c r="M96" i="4"/>
  <c r="N60" i="4"/>
  <c r="J308" i="4"/>
  <c r="J279" i="4"/>
  <c r="J292" i="4" s="1"/>
  <c r="J169" i="4"/>
  <c r="J196" i="4"/>
  <c r="N176" i="4"/>
  <c r="I262" i="4"/>
  <c r="J187" i="4"/>
  <c r="J200" i="4" s="1"/>
  <c r="B288" i="4"/>
  <c r="L108" i="4"/>
  <c r="L123" i="4"/>
  <c r="L135" i="5" l="1"/>
  <c r="L136" i="5" s="1"/>
  <c r="L134" i="5"/>
  <c r="L65" i="2" s="1"/>
  <c r="L245" i="4"/>
  <c r="L258" i="4" s="1"/>
  <c r="N76" i="4"/>
  <c r="N128" i="4" s="1"/>
  <c r="I62" i="2"/>
  <c r="I15" i="5"/>
  <c r="I16" i="5" s="1"/>
  <c r="J14" i="5" s="1"/>
  <c r="C58" i="2"/>
  <c r="L215" i="5"/>
  <c r="L216" i="5" s="1"/>
  <c r="L214" i="5"/>
  <c r="L67" i="2" s="1"/>
  <c r="M175" i="5"/>
  <c r="M176" i="5" s="1"/>
  <c r="M174" i="5"/>
  <c r="M66" i="2" s="1"/>
  <c r="C219" i="5"/>
  <c r="K95" i="5"/>
  <c r="K96" i="5" s="1"/>
  <c r="K94" i="5"/>
  <c r="K64" i="2" s="1"/>
  <c r="L55" i="5"/>
  <c r="L56" i="5" s="1"/>
  <c r="L54" i="5"/>
  <c r="L63" i="2" s="1"/>
  <c r="E99" i="5"/>
  <c r="C19" i="5"/>
  <c r="E59" i="5"/>
  <c r="E179" i="5"/>
  <c r="C139" i="5"/>
  <c r="L143" i="4"/>
  <c r="L190" i="4" s="1"/>
  <c r="L203" i="4" s="1"/>
  <c r="K251" i="4"/>
  <c r="K264" i="4" s="1"/>
  <c r="K220" i="4"/>
  <c r="K233" i="4" s="1"/>
  <c r="L141" i="4"/>
  <c r="L219" i="4" s="1"/>
  <c r="L232" i="4" s="1"/>
  <c r="K185" i="4"/>
  <c r="K198" i="4" s="1"/>
  <c r="L165" i="4"/>
  <c r="M134" i="4"/>
  <c r="M163" i="4" s="1"/>
  <c r="M135" i="4"/>
  <c r="M303" i="4" s="1"/>
  <c r="L304" i="4"/>
  <c r="L214" i="4"/>
  <c r="L227" i="4" s="1"/>
  <c r="L275" i="4"/>
  <c r="L288" i="4" s="1"/>
  <c r="L243" i="4"/>
  <c r="L256" i="4" s="1"/>
  <c r="L139" i="4"/>
  <c r="L168" i="4" s="1"/>
  <c r="L133" i="4"/>
  <c r="L180" i="4" s="1"/>
  <c r="L193" i="4" s="1"/>
  <c r="K169" i="4"/>
  <c r="K279" i="4"/>
  <c r="K292" i="4" s="1"/>
  <c r="K249" i="4"/>
  <c r="K262" i="4" s="1"/>
  <c r="K187" i="4"/>
  <c r="K200" i="4" s="1"/>
  <c r="K308" i="4"/>
  <c r="K190" i="4"/>
  <c r="K203" i="4" s="1"/>
  <c r="K216" i="4"/>
  <c r="K229" i="4" s="1"/>
  <c r="H324" i="4"/>
  <c r="H44" i="2" s="1"/>
  <c r="H56" i="2" s="1"/>
  <c r="H58" i="2" s="1"/>
  <c r="H69" i="2" s="1"/>
  <c r="J265" i="4"/>
  <c r="J260" i="4"/>
  <c r="N96" i="4"/>
  <c r="I235" i="4"/>
  <c r="N40" i="4"/>
  <c r="J173" i="4"/>
  <c r="J198" i="4"/>
  <c r="J263" i="4"/>
  <c r="J259" i="4"/>
  <c r="J289" i="4"/>
  <c r="K256" i="4"/>
  <c r="N98" i="4"/>
  <c r="L303" i="4"/>
  <c r="L274" i="4"/>
  <c r="L164" i="4"/>
  <c r="L244" i="4"/>
  <c r="L182" i="4"/>
  <c r="L213" i="4"/>
  <c r="L140" i="4"/>
  <c r="J202" i="4"/>
  <c r="J201" i="4"/>
  <c r="M125" i="4"/>
  <c r="M110" i="4"/>
  <c r="J233" i="4"/>
  <c r="J232" i="4"/>
  <c r="L215" i="4"/>
  <c r="L228" i="4" s="1"/>
  <c r="N120" i="4"/>
  <c r="O120" i="4" s="1"/>
  <c r="N105" i="4"/>
  <c r="O91" i="4"/>
  <c r="L181" i="4"/>
  <c r="L194" i="4" s="1"/>
  <c r="M109" i="4"/>
  <c r="M124" i="4"/>
  <c r="M112" i="4"/>
  <c r="M127" i="4"/>
  <c r="I266" i="4"/>
  <c r="L138" i="4"/>
  <c r="J234" i="4"/>
  <c r="J322" i="4"/>
  <c r="J43" i="2" s="1"/>
  <c r="M107" i="4"/>
  <c r="M137" i="4" s="1"/>
  <c r="M246" i="4" s="1"/>
  <c r="I204" i="4"/>
  <c r="I315" i="4" s="1"/>
  <c r="J293" i="4"/>
  <c r="K286" i="4"/>
  <c r="N52" i="4"/>
  <c r="N94" i="4"/>
  <c r="M136" i="4"/>
  <c r="O93" i="4"/>
  <c r="N121" i="4"/>
  <c r="O121" i="4" s="1"/>
  <c r="N106" i="4"/>
  <c r="O92" i="4"/>
  <c r="L302" i="4"/>
  <c r="L273" i="4"/>
  <c r="L286" i="4" s="1"/>
  <c r="L163" i="4"/>
  <c r="L246" i="4"/>
  <c r="L259" i="4" s="1"/>
  <c r="K300" i="4"/>
  <c r="K271" i="4"/>
  <c r="K284" i="4" s="1"/>
  <c r="K144" i="4"/>
  <c r="K161" i="4"/>
  <c r="K225" i="4"/>
  <c r="G324" i="4"/>
  <c r="G44" i="2" s="1"/>
  <c r="M123" i="4"/>
  <c r="M108" i="4"/>
  <c r="N88" i="4"/>
  <c r="K311" i="4"/>
  <c r="K282" i="4"/>
  <c r="K295" i="4" s="1"/>
  <c r="K172" i="4"/>
  <c r="J229" i="4"/>
  <c r="K219" i="4"/>
  <c r="K232" i="4" s="1"/>
  <c r="J197" i="4"/>
  <c r="L142" i="4"/>
  <c r="K310" i="4"/>
  <c r="K281" i="4"/>
  <c r="K294" i="4" s="1"/>
  <c r="K171" i="4"/>
  <c r="L212" i="4"/>
  <c r="L225" i="4" s="1"/>
  <c r="K306" i="4"/>
  <c r="K277" i="4"/>
  <c r="K290" i="4" s="1"/>
  <c r="K167" i="4"/>
  <c r="K241" i="4"/>
  <c r="K254" i="4" s="1"/>
  <c r="K309" i="4"/>
  <c r="K280" i="4"/>
  <c r="K293" i="4" s="1"/>
  <c r="K170" i="4"/>
  <c r="J294" i="4"/>
  <c r="L132" i="4"/>
  <c r="L114" i="4"/>
  <c r="M117" i="4"/>
  <c r="M102" i="4"/>
  <c r="M111" i="4"/>
  <c r="M126" i="4"/>
  <c r="K307" i="4"/>
  <c r="K278" i="4"/>
  <c r="K168" i="4"/>
  <c r="K186" i="4"/>
  <c r="K248" i="4"/>
  <c r="K217" i="4"/>
  <c r="K188" i="4"/>
  <c r="K201" i="4" s="1"/>
  <c r="M118" i="4"/>
  <c r="M103" i="4"/>
  <c r="I296" i="4"/>
  <c r="I318" i="4" s="1"/>
  <c r="K301" i="4"/>
  <c r="K272" i="4"/>
  <c r="K162" i="4"/>
  <c r="K211" i="4"/>
  <c r="K224" i="4" s="1"/>
  <c r="K242" i="4"/>
  <c r="K180" i="4"/>
  <c r="K210" i="4"/>
  <c r="K223" i="4" s="1"/>
  <c r="L305" i="4"/>
  <c r="L276" i="4"/>
  <c r="L289" i="4" s="1"/>
  <c r="L166" i="4"/>
  <c r="J264" i="4"/>
  <c r="J203" i="4"/>
  <c r="K221" i="4"/>
  <c r="K234" i="4" s="1"/>
  <c r="L129" i="4"/>
  <c r="N64" i="4"/>
  <c r="M128" i="4"/>
  <c r="M113" i="4"/>
  <c r="J290" i="4"/>
  <c r="K250" i="4"/>
  <c r="K263" i="4" s="1"/>
  <c r="J228" i="4"/>
  <c r="N16" i="4"/>
  <c r="K194" i="4"/>
  <c r="N119" i="4"/>
  <c r="O119" i="4" s="1"/>
  <c r="N104" i="4"/>
  <c r="O90" i="4"/>
  <c r="N113" i="4" l="1"/>
  <c r="O113" i="4" s="1"/>
  <c r="L252" i="4"/>
  <c r="L265" i="4" s="1"/>
  <c r="M135" i="5"/>
  <c r="M136" i="5" s="1"/>
  <c r="M134" i="5"/>
  <c r="M65" i="2" s="1"/>
  <c r="L172" i="4"/>
  <c r="L282" i="4"/>
  <c r="L295" i="4" s="1"/>
  <c r="L221" i="4"/>
  <c r="L234" i="4" s="1"/>
  <c r="L311" i="4"/>
  <c r="C69" i="2"/>
  <c r="G56" i="2"/>
  <c r="J15" i="5"/>
  <c r="J16" i="5" s="1"/>
  <c r="K14" i="5" s="1"/>
  <c r="J62" i="2"/>
  <c r="M215" i="5"/>
  <c r="M216" i="5" s="1"/>
  <c r="M214" i="5"/>
  <c r="M67" i="2" s="1"/>
  <c r="N175" i="5"/>
  <c r="C169" i="5" s="1"/>
  <c r="C170" i="5" s="1"/>
  <c r="N174" i="5"/>
  <c r="L95" i="5"/>
  <c r="L96" i="5" s="1"/>
  <c r="L94" i="5"/>
  <c r="L64" i="2" s="1"/>
  <c r="D219" i="5"/>
  <c r="F99" i="5"/>
  <c r="F59" i="5"/>
  <c r="D139" i="5"/>
  <c r="M55" i="5"/>
  <c r="M56" i="5" s="1"/>
  <c r="M54" i="5"/>
  <c r="M63" i="2" s="1"/>
  <c r="F179" i="5"/>
  <c r="D19" i="5"/>
  <c r="L170" i="4"/>
  <c r="L250" i="4"/>
  <c r="L263" i="4" s="1"/>
  <c r="L280" i="4"/>
  <c r="L293" i="4" s="1"/>
  <c r="L309" i="4"/>
  <c r="L188" i="4"/>
  <c r="L201" i="4" s="1"/>
  <c r="L186" i="4"/>
  <c r="L199" i="4" s="1"/>
  <c r="L248" i="4"/>
  <c r="L261" i="4" s="1"/>
  <c r="J296" i="4"/>
  <c r="J318" i="4" s="1"/>
  <c r="N122" i="4"/>
  <c r="O122" i="4" s="1"/>
  <c r="N107" i="4"/>
  <c r="O107" i="4" s="1"/>
  <c r="L162" i="4"/>
  <c r="L242" i="4"/>
  <c r="L255" i="4" s="1"/>
  <c r="L272" i="4"/>
  <c r="L285" i="4" s="1"/>
  <c r="L301" i="4"/>
  <c r="M142" i="4"/>
  <c r="M189" i="4" s="1"/>
  <c r="M202" i="4" s="1"/>
  <c r="M273" i="4"/>
  <c r="M286" i="4" s="1"/>
  <c r="M302" i="4"/>
  <c r="M138" i="4"/>
  <c r="M277" i="4" s="1"/>
  <c r="M290" i="4" s="1"/>
  <c r="M140" i="4"/>
  <c r="M218" i="4" s="1"/>
  <c r="M231" i="4" s="1"/>
  <c r="M181" i="4"/>
  <c r="M194" i="4" s="1"/>
  <c r="M164" i="4"/>
  <c r="M244" i="4"/>
  <c r="M257" i="4" s="1"/>
  <c r="M274" i="4"/>
  <c r="M287" i="4" s="1"/>
  <c r="M182" i="4"/>
  <c r="M195" i="4" s="1"/>
  <c r="M243" i="4"/>
  <c r="M256" i="4" s="1"/>
  <c r="M213" i="4"/>
  <c r="M226" i="4" s="1"/>
  <c r="M212" i="4"/>
  <c r="M225" i="4" s="1"/>
  <c r="M133" i="4"/>
  <c r="M180" i="4" s="1"/>
  <c r="M193" i="4" s="1"/>
  <c r="M141" i="4"/>
  <c r="M219" i="4" s="1"/>
  <c r="M232" i="4" s="1"/>
  <c r="L278" i="4"/>
  <c r="L291" i="4" s="1"/>
  <c r="L307" i="4"/>
  <c r="L217" i="4"/>
  <c r="L230" i="4" s="1"/>
  <c r="K173" i="4"/>
  <c r="K314" i="4" s="1"/>
  <c r="K323" i="4" s="1"/>
  <c r="K50" i="2" s="1"/>
  <c r="L210" i="4"/>
  <c r="L223" i="4" s="1"/>
  <c r="M259" i="4"/>
  <c r="L310" i="4"/>
  <c r="L281" i="4"/>
  <c r="L171" i="4"/>
  <c r="L189" i="4"/>
  <c r="L251" i="4"/>
  <c r="L220" i="4"/>
  <c r="L195" i="4"/>
  <c r="M215" i="4"/>
  <c r="N111" i="4"/>
  <c r="N126" i="4"/>
  <c r="O126" i="4" s="1"/>
  <c r="M132" i="4"/>
  <c r="M241" i="4" s="1"/>
  <c r="M254" i="4" s="1"/>
  <c r="M114" i="4"/>
  <c r="M304" i="4"/>
  <c r="M275" i="4"/>
  <c r="M165" i="4"/>
  <c r="M183" i="4"/>
  <c r="M245" i="4"/>
  <c r="M214" i="4"/>
  <c r="N124" i="4"/>
  <c r="O124" i="4" s="1"/>
  <c r="N109" i="4"/>
  <c r="O109" i="4" s="1"/>
  <c r="L277" i="4"/>
  <c r="L306" i="4"/>
  <c r="L167" i="4"/>
  <c r="L185" i="4"/>
  <c r="L247" i="4"/>
  <c r="L216" i="4"/>
  <c r="J314" i="4"/>
  <c r="K193" i="4"/>
  <c r="M129" i="4"/>
  <c r="N136" i="4"/>
  <c r="N183" i="4" s="1"/>
  <c r="N196" i="4" s="1"/>
  <c r="O106" i="4"/>
  <c r="L257" i="4"/>
  <c r="M305" i="4"/>
  <c r="M276" i="4"/>
  <c r="M289" i="4" s="1"/>
  <c r="M166" i="4"/>
  <c r="K322" i="4"/>
  <c r="K43" i="2" s="1"/>
  <c r="I317" i="4"/>
  <c r="L226" i="4"/>
  <c r="N134" i="4"/>
  <c r="O104" i="4"/>
  <c r="L211" i="4"/>
  <c r="L224" i="4" s="1"/>
  <c r="K291" i="4"/>
  <c r="J235" i="4"/>
  <c r="J316" i="4" s="1"/>
  <c r="N108" i="4"/>
  <c r="N123" i="4"/>
  <c r="O123" i="4" s="1"/>
  <c r="O94" i="4"/>
  <c r="M139" i="4"/>
  <c r="L287" i="4"/>
  <c r="I316" i="4"/>
  <c r="N118" i="4"/>
  <c r="O118" i="4" s="1"/>
  <c r="N103" i="4"/>
  <c r="K255" i="4"/>
  <c r="K285" i="4"/>
  <c r="K261" i="4"/>
  <c r="M184" i="4"/>
  <c r="O128" i="4"/>
  <c r="K230" i="4"/>
  <c r="K235" i="4" s="1"/>
  <c r="N117" i="4"/>
  <c r="N102" i="4"/>
  <c r="O88" i="4"/>
  <c r="L308" i="4"/>
  <c r="L279" i="4"/>
  <c r="L292" i="4" s="1"/>
  <c r="L169" i="4"/>
  <c r="L249" i="4"/>
  <c r="L218" i="4"/>
  <c r="L187" i="4"/>
  <c r="J266" i="4"/>
  <c r="J317" i="4" s="1"/>
  <c r="M143" i="4"/>
  <c r="K199" i="4"/>
  <c r="L300" i="4"/>
  <c r="L271" i="4"/>
  <c r="L284" i="4" s="1"/>
  <c r="L161" i="4"/>
  <c r="L144" i="4"/>
  <c r="L241" i="4"/>
  <c r="L179" i="4"/>
  <c r="J204" i="4"/>
  <c r="N135" i="4"/>
  <c r="O105" i="4"/>
  <c r="N112" i="4"/>
  <c r="N127" i="4"/>
  <c r="O127" i="4" s="1"/>
  <c r="O98" i="4"/>
  <c r="N125" i="4"/>
  <c r="O125" i="4" s="1"/>
  <c r="N110" i="4"/>
  <c r="O96" i="4"/>
  <c r="N143" i="4" l="1"/>
  <c r="N190" i="4" s="1"/>
  <c r="N203" i="4" s="1"/>
  <c r="N135" i="5"/>
  <c r="C129" i="5" s="1"/>
  <c r="C130" i="5" s="1"/>
  <c r="N134" i="5"/>
  <c r="M280" i="4"/>
  <c r="M293" i="4" s="1"/>
  <c r="M247" i="4"/>
  <c r="M260" i="4" s="1"/>
  <c r="M306" i="4"/>
  <c r="M185" i="4"/>
  <c r="M198" i="4" s="1"/>
  <c r="M249" i="4"/>
  <c r="M262" i="4" s="1"/>
  <c r="M216" i="4"/>
  <c r="M229" i="4" s="1"/>
  <c r="M170" i="4"/>
  <c r="N176" i="5"/>
  <c r="C181" i="5" s="1"/>
  <c r="G58" i="2"/>
  <c r="K15" i="5"/>
  <c r="K16" i="5" s="1"/>
  <c r="L14" i="5" s="1"/>
  <c r="L62" i="2" s="1"/>
  <c r="K62" i="2"/>
  <c r="N214" i="5"/>
  <c r="N215" i="5"/>
  <c r="C209" i="5" s="1"/>
  <c r="C210" i="5" s="1"/>
  <c r="C168" i="5"/>
  <c r="N66" i="2"/>
  <c r="O66" i="2" s="1"/>
  <c r="M95" i="5"/>
  <c r="M96" i="5" s="1"/>
  <c r="M94" i="5"/>
  <c r="M64" i="2" s="1"/>
  <c r="G59" i="5"/>
  <c r="G179" i="5"/>
  <c r="G99" i="5"/>
  <c r="E139" i="5"/>
  <c r="N55" i="5"/>
  <c r="C49" i="5" s="1"/>
  <c r="N54" i="5"/>
  <c r="E19" i="5"/>
  <c r="E219" i="5"/>
  <c r="M188" i="4"/>
  <c r="M201" i="4" s="1"/>
  <c r="M169" i="4"/>
  <c r="M279" i="4"/>
  <c r="M292" i="4" s="1"/>
  <c r="M187" i="4"/>
  <c r="M200" i="4" s="1"/>
  <c r="M308" i="4"/>
  <c r="M167" i="4"/>
  <c r="N137" i="4"/>
  <c r="O137" i="4" s="1"/>
  <c r="M162" i="4"/>
  <c r="M272" i="4"/>
  <c r="M285" i="4" s="1"/>
  <c r="M301" i="4"/>
  <c r="M242" i="4"/>
  <c r="M255" i="4" s="1"/>
  <c r="N245" i="4"/>
  <c r="N258" i="4" s="1"/>
  <c r="O136" i="4"/>
  <c r="M171" i="4"/>
  <c r="M250" i="4"/>
  <c r="M263" i="4" s="1"/>
  <c r="M310" i="4"/>
  <c r="M220" i="4"/>
  <c r="M233" i="4" s="1"/>
  <c r="M309" i="4"/>
  <c r="M281" i="4"/>
  <c r="M294" i="4" s="1"/>
  <c r="M251" i="4"/>
  <c r="M264" i="4" s="1"/>
  <c r="L173" i="4"/>
  <c r="L314" i="4" s="1"/>
  <c r="L323" i="4" s="1"/>
  <c r="L50" i="2" s="1"/>
  <c r="L322" i="4"/>
  <c r="L43" i="2" s="1"/>
  <c r="K296" i="4"/>
  <c r="K318" i="4" s="1"/>
  <c r="M211" i="4"/>
  <c r="M224" i="4" s="1"/>
  <c r="K266" i="4"/>
  <c r="K317" i="4" s="1"/>
  <c r="M179" i="4"/>
  <c r="M192" i="4" s="1"/>
  <c r="I324" i="4"/>
  <c r="I44" i="2" s="1"/>
  <c r="K316" i="4"/>
  <c r="J315" i="4"/>
  <c r="N303" i="4"/>
  <c r="O303" i="4" s="1"/>
  <c r="N274" i="4"/>
  <c r="N164" i="4"/>
  <c r="O164" i="4" s="1"/>
  <c r="O135" i="4"/>
  <c r="N244" i="4"/>
  <c r="N182" i="4"/>
  <c r="N213" i="4"/>
  <c r="L254" i="4"/>
  <c r="M307" i="4"/>
  <c r="M278" i="4"/>
  <c r="M291" i="4" s="1"/>
  <c r="M168" i="4"/>
  <c r="M248" i="4"/>
  <c r="M186" i="4"/>
  <c r="M217" i="4"/>
  <c r="L229" i="4"/>
  <c r="M288" i="4"/>
  <c r="N141" i="4"/>
  <c r="O111" i="4"/>
  <c r="L264" i="4"/>
  <c r="N302" i="4"/>
  <c r="O302" i="4" s="1"/>
  <c r="N273" i="4"/>
  <c r="N163" i="4"/>
  <c r="O163" i="4" s="1"/>
  <c r="N181" i="4"/>
  <c r="N212" i="4"/>
  <c r="N243" i="4"/>
  <c r="O134" i="4"/>
  <c r="L231" i="4"/>
  <c r="M227" i="4"/>
  <c r="L233" i="4"/>
  <c r="L202" i="4"/>
  <c r="K204" i="4"/>
  <c r="K315" i="4" s="1"/>
  <c r="M228" i="4"/>
  <c r="L200" i="4"/>
  <c r="M197" i="4"/>
  <c r="L260" i="4"/>
  <c r="L290" i="4"/>
  <c r="M258" i="4"/>
  <c r="N140" i="4"/>
  <c r="O110" i="4"/>
  <c r="L192" i="4"/>
  <c r="M311" i="4"/>
  <c r="M282" i="4"/>
  <c r="M172" i="4"/>
  <c r="M190" i="4"/>
  <c r="M252" i="4"/>
  <c r="M221" i="4"/>
  <c r="M234" i="4" s="1"/>
  <c r="L262" i="4"/>
  <c r="N132" i="4"/>
  <c r="N114" i="4"/>
  <c r="O114" i="4" s="1"/>
  <c r="O102" i="4"/>
  <c r="N133" i="4"/>
  <c r="O103" i="4"/>
  <c r="N304" i="4"/>
  <c r="O304" i="4" s="1"/>
  <c r="N275" i="4"/>
  <c r="N288" i="4" s="1"/>
  <c r="N165" i="4"/>
  <c r="O165" i="4" s="1"/>
  <c r="L198" i="4"/>
  <c r="M196" i="4"/>
  <c r="O196" i="4" s="1"/>
  <c r="O183" i="4"/>
  <c r="M300" i="4"/>
  <c r="M271" i="4"/>
  <c r="M284" i="4" s="1"/>
  <c r="M161" i="4"/>
  <c r="M144" i="4"/>
  <c r="M210" i="4"/>
  <c r="M223" i="4" s="1"/>
  <c r="L294" i="4"/>
  <c r="N138" i="4"/>
  <c r="O108" i="4"/>
  <c r="N142" i="4"/>
  <c r="O112" i="4"/>
  <c r="N129" i="4"/>
  <c r="O129" i="4" s="1"/>
  <c r="O117" i="4"/>
  <c r="J323" i="4"/>
  <c r="J50" i="2" s="1"/>
  <c r="N139" i="4"/>
  <c r="N214" i="4"/>
  <c r="N227" i="4" s="1"/>
  <c r="N311" i="4" l="1"/>
  <c r="O311" i="4" s="1"/>
  <c r="N252" i="4"/>
  <c r="N265" i="4" s="1"/>
  <c r="N221" i="4"/>
  <c r="N234" i="4" s="1"/>
  <c r="O234" i="4" s="1"/>
  <c r="O143" i="4"/>
  <c r="N172" i="4"/>
  <c r="O172" i="4" s="1"/>
  <c r="N282" i="4"/>
  <c r="N295" i="4" s="1"/>
  <c r="N246" i="4"/>
  <c r="N259" i="4" s="1"/>
  <c r="O259" i="4" s="1"/>
  <c r="N184" i="4"/>
  <c r="N197" i="4" s="1"/>
  <c r="O197" i="4" s="1"/>
  <c r="N136" i="5"/>
  <c r="C141" i="5" s="1"/>
  <c r="C142" i="5" s="1"/>
  <c r="C182" i="5"/>
  <c r="D181" i="5" s="1"/>
  <c r="D182" i="5" s="1"/>
  <c r="N65" i="2"/>
  <c r="O65" i="2" s="1"/>
  <c r="C128" i="5"/>
  <c r="N276" i="4"/>
  <c r="N289" i="4" s="1"/>
  <c r="O289" i="4" s="1"/>
  <c r="C180" i="5"/>
  <c r="N166" i="4"/>
  <c r="O166" i="4" s="1"/>
  <c r="N305" i="4"/>
  <c r="O305" i="4" s="1"/>
  <c r="N215" i="4"/>
  <c r="N228" i="4" s="1"/>
  <c r="O228" i="4" s="1"/>
  <c r="C48" i="5"/>
  <c r="N63" i="2"/>
  <c r="O63" i="2" s="1"/>
  <c r="N56" i="5"/>
  <c r="C61" i="5" s="1"/>
  <c r="C62" i="5" s="1"/>
  <c r="G69" i="2"/>
  <c r="I56" i="2"/>
  <c r="L15" i="5"/>
  <c r="L16" i="5" s="1"/>
  <c r="M14" i="5" s="1"/>
  <c r="M62" i="2" s="1"/>
  <c r="C208" i="5"/>
  <c r="N67" i="2"/>
  <c r="O67" i="2" s="1"/>
  <c r="N216" i="5"/>
  <c r="N95" i="5"/>
  <c r="C89" i="5" s="1"/>
  <c r="N94" i="5"/>
  <c r="F219" i="5"/>
  <c r="C50" i="5"/>
  <c r="F19" i="5"/>
  <c r="H59" i="5"/>
  <c r="F139" i="5"/>
  <c r="H179" i="5"/>
  <c r="H99" i="5"/>
  <c r="O245" i="4"/>
  <c r="O258" i="4"/>
  <c r="M173" i="4"/>
  <c r="M314" i="4" s="1"/>
  <c r="M323" i="4" s="1"/>
  <c r="M50" i="2" s="1"/>
  <c r="M322" i="4"/>
  <c r="M43" i="2" s="1"/>
  <c r="O288" i="4"/>
  <c r="L296" i="4"/>
  <c r="L318" i="4" s="1"/>
  <c r="O227" i="4"/>
  <c r="K324" i="4"/>
  <c r="K44" i="2" s="1"/>
  <c r="K56" i="2" s="1"/>
  <c r="K58" i="2" s="1"/>
  <c r="K69" i="2" s="1"/>
  <c r="N300" i="4"/>
  <c r="N271" i="4"/>
  <c r="N144" i="4"/>
  <c r="O144" i="4" s="1"/>
  <c r="N161" i="4"/>
  <c r="O132" i="4"/>
  <c r="N179" i="4"/>
  <c r="N241" i="4"/>
  <c r="N307" i="4"/>
  <c r="O307" i="4" s="1"/>
  <c r="N278" i="4"/>
  <c r="N168" i="4"/>
  <c r="O168" i="4" s="1"/>
  <c r="N210" i="4"/>
  <c r="N301" i="4"/>
  <c r="O301" i="4" s="1"/>
  <c r="N272" i="4"/>
  <c r="N162" i="4"/>
  <c r="O162" i="4" s="1"/>
  <c r="O133" i="4"/>
  <c r="N242" i="4"/>
  <c r="N180" i="4"/>
  <c r="N211" i="4"/>
  <c r="M203" i="4"/>
  <c r="O203" i="4" s="1"/>
  <c r="O190" i="4"/>
  <c r="N256" i="4"/>
  <c r="O256" i="4" s="1"/>
  <c r="O243" i="4"/>
  <c r="N195" i="4"/>
  <c r="O195" i="4" s="1"/>
  <c r="O182" i="4"/>
  <c r="M265" i="4"/>
  <c r="N225" i="4"/>
  <c r="O225" i="4" s="1"/>
  <c r="O212" i="4"/>
  <c r="N309" i="4"/>
  <c r="O309" i="4" s="1"/>
  <c r="N280" i="4"/>
  <c r="N170" i="4"/>
  <c r="O170" i="4" s="1"/>
  <c r="O141" i="4"/>
  <c r="N219" i="4"/>
  <c r="N250" i="4"/>
  <c r="N188" i="4"/>
  <c r="M230" i="4"/>
  <c r="M235" i="4" s="1"/>
  <c r="M316" i="4" s="1"/>
  <c r="N257" i="4"/>
  <c r="O257" i="4" s="1"/>
  <c r="O244" i="4"/>
  <c r="N308" i="4"/>
  <c r="O308" i="4" s="1"/>
  <c r="N279" i="4"/>
  <c r="N169" i="4"/>
  <c r="O169" i="4" s="1"/>
  <c r="O140" i="4"/>
  <c r="N249" i="4"/>
  <c r="N218" i="4"/>
  <c r="N187" i="4"/>
  <c r="M295" i="4"/>
  <c r="M296" i="4" s="1"/>
  <c r="M318" i="4" s="1"/>
  <c r="O214" i="4"/>
  <c r="N194" i="4"/>
  <c r="O194" i="4" s="1"/>
  <c r="O181" i="4"/>
  <c r="O275" i="4"/>
  <c r="M199" i="4"/>
  <c r="N226" i="4"/>
  <c r="O226" i="4" s="1"/>
  <c r="O213" i="4"/>
  <c r="N217" i="4"/>
  <c r="N230" i="4" s="1"/>
  <c r="J324" i="4"/>
  <c r="J44" i="2" s="1"/>
  <c r="J56" i="2" s="1"/>
  <c r="J58" i="2" s="1"/>
  <c r="J69" i="2" s="1"/>
  <c r="M261" i="4"/>
  <c r="N286" i="4"/>
  <c r="O286" i="4" s="1"/>
  <c r="O273" i="4"/>
  <c r="O139" i="4"/>
  <c r="N287" i="4"/>
  <c r="O287" i="4" s="1"/>
  <c r="O274" i="4"/>
  <c r="N306" i="4"/>
  <c r="O306" i="4" s="1"/>
  <c r="N277" i="4"/>
  <c r="N167" i="4"/>
  <c r="O167" i="4" s="1"/>
  <c r="N216" i="4"/>
  <c r="N185" i="4"/>
  <c r="N247" i="4"/>
  <c r="O138" i="4"/>
  <c r="L204" i="4"/>
  <c r="L315" i="4" s="1"/>
  <c r="L235" i="4"/>
  <c r="N248" i="4"/>
  <c r="N261" i="4" s="1"/>
  <c r="N310" i="4"/>
  <c r="O310" i="4" s="1"/>
  <c r="N281" i="4"/>
  <c r="N171" i="4"/>
  <c r="O171" i="4" s="1"/>
  <c r="N251" i="4"/>
  <c r="O142" i="4"/>
  <c r="N220" i="4"/>
  <c r="N189" i="4"/>
  <c r="N186" i="4"/>
  <c r="N199" i="4" s="1"/>
  <c r="L266" i="4"/>
  <c r="O282" i="4" l="1"/>
  <c r="O221" i="4"/>
  <c r="O252" i="4"/>
  <c r="O265" i="4"/>
  <c r="O184" i="4"/>
  <c r="O246" i="4"/>
  <c r="C140" i="5"/>
  <c r="D180" i="5"/>
  <c r="O276" i="4"/>
  <c r="O215" i="4"/>
  <c r="D141" i="5"/>
  <c r="D142" i="5" s="1"/>
  <c r="D140" i="5"/>
  <c r="C60" i="5"/>
  <c r="C88" i="5"/>
  <c r="N64" i="2"/>
  <c r="O64" i="2" s="1"/>
  <c r="I58" i="2"/>
  <c r="M15" i="5"/>
  <c r="M16" i="5" s="1"/>
  <c r="N14" i="5" s="1"/>
  <c r="C220" i="5"/>
  <c r="C221" i="5"/>
  <c r="C222" i="5" s="1"/>
  <c r="E181" i="5"/>
  <c r="E182" i="5" s="1"/>
  <c r="E180" i="5"/>
  <c r="N96" i="5"/>
  <c r="C100" i="5" s="1"/>
  <c r="I59" i="5"/>
  <c r="I179" i="5"/>
  <c r="D61" i="5"/>
  <c r="D62" i="5" s="1"/>
  <c r="D60" i="5"/>
  <c r="G139" i="5"/>
  <c r="G19" i="5"/>
  <c r="I99" i="5"/>
  <c r="G219" i="5"/>
  <c r="C90" i="5"/>
  <c r="O295" i="4"/>
  <c r="M204" i="4"/>
  <c r="M315" i="4" s="1"/>
  <c r="M266" i="4"/>
  <c r="M317" i="4" s="1"/>
  <c r="O261" i="4"/>
  <c r="O230" i="4"/>
  <c r="O248" i="4"/>
  <c r="O199" i="4"/>
  <c r="N233" i="4"/>
  <c r="O233" i="4" s="1"/>
  <c r="O220" i="4"/>
  <c r="O217" i="4"/>
  <c r="N224" i="4"/>
  <c r="O224" i="4" s="1"/>
  <c r="O211" i="4"/>
  <c r="N284" i="4"/>
  <c r="O271" i="4"/>
  <c r="O186" i="4"/>
  <c r="N200" i="4"/>
  <c r="O200" i="4" s="1"/>
  <c r="O187" i="4"/>
  <c r="N193" i="4"/>
  <c r="O193" i="4" s="1"/>
  <c r="O180" i="4"/>
  <c r="N291" i="4"/>
  <c r="O291" i="4" s="1"/>
  <c r="O278" i="4"/>
  <c r="N322" i="4"/>
  <c r="O300" i="4"/>
  <c r="N293" i="4"/>
  <c r="O293" i="4" s="1"/>
  <c r="O280" i="4"/>
  <c r="L317" i="4"/>
  <c r="N264" i="4"/>
  <c r="O264" i="4" s="1"/>
  <c r="O251" i="4"/>
  <c r="N260" i="4"/>
  <c r="O260" i="4" s="1"/>
  <c r="O247" i="4"/>
  <c r="N231" i="4"/>
  <c r="O231" i="4" s="1"/>
  <c r="O218" i="4"/>
  <c r="N201" i="4"/>
  <c r="O201" i="4" s="1"/>
  <c r="O188" i="4"/>
  <c r="N255" i="4"/>
  <c r="O255" i="4" s="1"/>
  <c r="O242" i="4"/>
  <c r="N198" i="4"/>
  <c r="O198" i="4" s="1"/>
  <c r="O185" i="4"/>
  <c r="N262" i="4"/>
  <c r="O262" i="4" s="1"/>
  <c r="O249" i="4"/>
  <c r="N263" i="4"/>
  <c r="O263" i="4" s="1"/>
  <c r="O250" i="4"/>
  <c r="N254" i="4"/>
  <c r="O241" i="4"/>
  <c r="N294" i="4"/>
  <c r="O294" i="4" s="1"/>
  <c r="O281" i="4"/>
  <c r="N229" i="4"/>
  <c r="O229" i="4" s="1"/>
  <c r="O216" i="4"/>
  <c r="N232" i="4"/>
  <c r="O232" i="4" s="1"/>
  <c r="O219" i="4"/>
  <c r="N192" i="4"/>
  <c r="O179" i="4"/>
  <c r="N285" i="4"/>
  <c r="O285" i="4" s="1"/>
  <c r="O272" i="4"/>
  <c r="N202" i="4"/>
  <c r="O202" i="4" s="1"/>
  <c r="O189" i="4"/>
  <c r="N223" i="4"/>
  <c r="O210" i="4"/>
  <c r="L316" i="4"/>
  <c r="N290" i="4"/>
  <c r="O290" i="4" s="1"/>
  <c r="O277" i="4"/>
  <c r="N292" i="4"/>
  <c r="O292" i="4" s="1"/>
  <c r="O279" i="4"/>
  <c r="N173" i="4"/>
  <c r="O161" i="4"/>
  <c r="E141" i="5" l="1"/>
  <c r="E142" i="5" s="1"/>
  <c r="E140" i="5"/>
  <c r="C101" i="5"/>
  <c r="C102" i="5" s="1"/>
  <c r="D101" i="5" s="1"/>
  <c r="I69" i="2"/>
  <c r="O322" i="4"/>
  <c r="N43" i="2"/>
  <c r="C8" i="5"/>
  <c r="N62" i="2"/>
  <c r="D221" i="5"/>
  <c r="D222" i="5" s="1"/>
  <c r="D220" i="5"/>
  <c r="F181" i="5"/>
  <c r="F182" i="5" s="1"/>
  <c r="F180" i="5"/>
  <c r="J59" i="5"/>
  <c r="E61" i="5"/>
  <c r="E62" i="5" s="1"/>
  <c r="E60" i="5"/>
  <c r="H219" i="5"/>
  <c r="H19" i="5"/>
  <c r="H139" i="5"/>
  <c r="J179" i="5"/>
  <c r="N15" i="5"/>
  <c r="J99" i="5"/>
  <c r="M324" i="4"/>
  <c r="M44" i="2" s="1"/>
  <c r="M56" i="2" s="1"/>
  <c r="M58" i="2" s="1"/>
  <c r="M69" i="2" s="1"/>
  <c r="L324" i="4"/>
  <c r="L44" i="2" s="1"/>
  <c r="N235" i="4"/>
  <c r="O223" i="4"/>
  <c r="N296" i="4"/>
  <c r="O284" i="4"/>
  <c r="N204" i="4"/>
  <c r="O192" i="4"/>
  <c r="N266" i="4"/>
  <c r="O254" i="4"/>
  <c r="N314" i="4"/>
  <c r="O173" i="4"/>
  <c r="D102" i="5" l="1"/>
  <c r="E101" i="5" s="1"/>
  <c r="E102" i="5" s="1"/>
  <c r="F141" i="5"/>
  <c r="F142" i="5" s="1"/>
  <c r="F140" i="5"/>
  <c r="D100" i="5"/>
  <c r="L56" i="2"/>
  <c r="O43" i="2"/>
  <c r="O62" i="2"/>
  <c r="E221" i="5"/>
  <c r="E222" i="5" s="1"/>
  <c r="E220" i="5"/>
  <c r="G181" i="5"/>
  <c r="G182" i="5" s="1"/>
  <c r="G180" i="5"/>
  <c r="K99" i="5"/>
  <c r="I219" i="5"/>
  <c r="K59" i="5"/>
  <c r="I139" i="5"/>
  <c r="F61" i="5"/>
  <c r="F62" i="5" s="1"/>
  <c r="F60" i="5"/>
  <c r="I19" i="5"/>
  <c r="C9" i="5"/>
  <c r="N16" i="5"/>
  <c r="K179" i="5"/>
  <c r="N316" i="4"/>
  <c r="O316" i="4" s="1"/>
  <c r="O235" i="4"/>
  <c r="N317" i="4"/>
  <c r="O317" i="4" s="1"/>
  <c r="O266" i="4"/>
  <c r="N315" i="4"/>
  <c r="O204" i="4"/>
  <c r="N318" i="4"/>
  <c r="O318" i="4" s="1"/>
  <c r="O296" i="4"/>
  <c r="N323" i="4"/>
  <c r="O314" i="4"/>
  <c r="E100" i="5" l="1"/>
  <c r="G141" i="5"/>
  <c r="G142" i="5" s="1"/>
  <c r="G140" i="5"/>
  <c r="O323" i="4"/>
  <c r="N50" i="2"/>
  <c r="O50" i="2" s="1"/>
  <c r="L58" i="2"/>
  <c r="F221" i="5"/>
  <c r="F222" i="5" s="1"/>
  <c r="F220" i="5"/>
  <c r="H181" i="5"/>
  <c r="H182" i="5" s="1"/>
  <c r="H180" i="5"/>
  <c r="F101" i="5"/>
  <c r="F102" i="5" s="1"/>
  <c r="F100" i="5"/>
  <c r="C10" i="5"/>
  <c r="J139" i="5"/>
  <c r="J219" i="5"/>
  <c r="L179" i="5"/>
  <c r="G61" i="5"/>
  <c r="G62" i="5" s="1"/>
  <c r="G60" i="5"/>
  <c r="L59" i="5"/>
  <c r="C20" i="5"/>
  <c r="C21" i="5" s="1"/>
  <c r="J19" i="5"/>
  <c r="L99" i="5"/>
  <c r="N324" i="4"/>
  <c r="O315" i="4"/>
  <c r="H141" i="5" l="1"/>
  <c r="H142" i="5" s="1"/>
  <c r="H140" i="5"/>
  <c r="O324" i="4"/>
  <c r="O326" i="4" s="1"/>
  <c r="N44" i="2"/>
  <c r="L69" i="2"/>
  <c r="G221" i="5"/>
  <c r="G222" i="5" s="1"/>
  <c r="G220" i="5"/>
  <c r="I181" i="5"/>
  <c r="I182" i="5" s="1"/>
  <c r="I180" i="5"/>
  <c r="H61" i="5"/>
  <c r="H62" i="5" s="1"/>
  <c r="H60" i="5"/>
  <c r="G101" i="5"/>
  <c r="G102" i="5" s="1"/>
  <c r="G100" i="5"/>
  <c r="M99" i="5"/>
  <c r="K19" i="5"/>
  <c r="K219" i="5"/>
  <c r="C22" i="5"/>
  <c r="M59" i="5"/>
  <c r="M179" i="5"/>
  <c r="K139" i="5"/>
  <c r="I141" i="5" l="1"/>
  <c r="I142" i="5" s="1"/>
  <c r="I140" i="5"/>
  <c r="O44" i="2"/>
  <c r="N56" i="2"/>
  <c r="H221" i="5"/>
  <c r="H222" i="5" s="1"/>
  <c r="H220" i="5"/>
  <c r="J181" i="5"/>
  <c r="J182" i="5" s="1"/>
  <c r="J180" i="5"/>
  <c r="I61" i="5"/>
  <c r="I62" i="5" s="1"/>
  <c r="I60" i="5"/>
  <c r="N99" i="5"/>
  <c r="N59" i="5"/>
  <c r="H101" i="5"/>
  <c r="H102" i="5" s="1"/>
  <c r="H100" i="5"/>
  <c r="L19" i="5"/>
  <c r="D20" i="5"/>
  <c r="D21" i="5" s="1"/>
  <c r="N179" i="5"/>
  <c r="L139" i="5"/>
  <c r="L219" i="5"/>
  <c r="J141" i="5" l="1"/>
  <c r="J142" i="5" s="1"/>
  <c r="J140" i="5"/>
  <c r="N58" i="2"/>
  <c r="O56" i="2"/>
  <c r="I221" i="5"/>
  <c r="I222" i="5" s="1"/>
  <c r="I220" i="5"/>
  <c r="K181" i="5"/>
  <c r="K182" i="5" s="1"/>
  <c r="K180" i="5"/>
  <c r="J61" i="5"/>
  <c r="J62" i="5" s="1"/>
  <c r="J60" i="5"/>
  <c r="M19" i="5"/>
  <c r="C185" i="5"/>
  <c r="C105" i="5"/>
  <c r="M219" i="5"/>
  <c r="I101" i="5"/>
  <c r="I102" i="5" s="1"/>
  <c r="I100" i="5"/>
  <c r="M139" i="5"/>
  <c r="D22" i="5"/>
  <c r="C65" i="5"/>
  <c r="K141" i="5" l="1"/>
  <c r="K142" i="5" s="1"/>
  <c r="K140" i="5"/>
  <c r="N69" i="2"/>
  <c r="O69" i="2" s="1"/>
  <c r="O58" i="2"/>
  <c r="J221" i="5"/>
  <c r="J222" i="5" s="1"/>
  <c r="J220" i="5"/>
  <c r="L181" i="5"/>
  <c r="L182" i="5" s="1"/>
  <c r="L180" i="5"/>
  <c r="J101" i="5"/>
  <c r="J102" i="5" s="1"/>
  <c r="J100" i="5"/>
  <c r="K61" i="5"/>
  <c r="K62" i="5" s="1"/>
  <c r="K60" i="5"/>
  <c r="N19" i="5"/>
  <c r="D65" i="5"/>
  <c r="D185" i="5"/>
  <c r="E20" i="5"/>
  <c r="D105" i="5"/>
  <c r="N219" i="5"/>
  <c r="N139" i="5"/>
  <c r="L141" i="5" l="1"/>
  <c r="L142" i="5" s="1"/>
  <c r="L140" i="5"/>
  <c r="K221" i="5"/>
  <c r="K222" i="5" s="1"/>
  <c r="K220" i="5"/>
  <c r="M181" i="5"/>
  <c r="M182" i="5" s="1"/>
  <c r="M180" i="5"/>
  <c r="K101" i="5"/>
  <c r="K102" i="5" s="1"/>
  <c r="K100" i="5"/>
  <c r="E105" i="5"/>
  <c r="C145" i="5"/>
  <c r="E65" i="5"/>
  <c r="L61" i="5"/>
  <c r="L62" i="5" s="1"/>
  <c r="L60" i="5"/>
  <c r="C225" i="5"/>
  <c r="E21" i="5"/>
  <c r="E185" i="5"/>
  <c r="C25" i="5"/>
  <c r="M141" i="5" l="1"/>
  <c r="M142" i="5" s="1"/>
  <c r="M140" i="5"/>
  <c r="L221" i="5"/>
  <c r="L222" i="5" s="1"/>
  <c r="L220" i="5"/>
  <c r="N181" i="5"/>
  <c r="D169" i="5" s="1"/>
  <c r="D170" i="5" s="1"/>
  <c r="N180" i="5"/>
  <c r="D168" i="5" s="1"/>
  <c r="E22" i="5"/>
  <c r="F65" i="5"/>
  <c r="D25" i="5"/>
  <c r="D225" i="5"/>
  <c r="L101" i="5"/>
  <c r="L102" i="5" s="1"/>
  <c r="L100" i="5"/>
  <c r="M61" i="5"/>
  <c r="M62" i="5" s="1"/>
  <c r="M60" i="5"/>
  <c r="D145" i="5"/>
  <c r="F105" i="5"/>
  <c r="F185" i="5"/>
  <c r="N141" i="5" l="1"/>
  <c r="D129" i="5" s="1"/>
  <c r="D130" i="5" s="1"/>
  <c r="N140" i="5"/>
  <c r="D128" i="5" s="1"/>
  <c r="N182" i="5"/>
  <c r="C187" i="5" s="1"/>
  <c r="C188" i="5" s="1"/>
  <c r="M220" i="5"/>
  <c r="M221" i="5"/>
  <c r="M222" i="5" s="1"/>
  <c r="M101" i="5"/>
  <c r="M102" i="5" s="1"/>
  <c r="M100" i="5"/>
  <c r="G105" i="5"/>
  <c r="N61" i="5"/>
  <c r="D49" i="5" s="1"/>
  <c r="N60" i="5"/>
  <c r="D48" i="5" s="1"/>
  <c r="E25" i="5"/>
  <c r="F20" i="5"/>
  <c r="F21" i="5" s="1"/>
  <c r="F22" i="5" s="1"/>
  <c r="G185" i="5"/>
  <c r="E145" i="5"/>
  <c r="E225" i="5"/>
  <c r="G65" i="5"/>
  <c r="C186" i="5" l="1"/>
  <c r="N142" i="5"/>
  <c r="C147" i="5" s="1"/>
  <c r="N220" i="5"/>
  <c r="D208" i="5" s="1"/>
  <c r="N221" i="5"/>
  <c r="D209" i="5" s="1"/>
  <c r="D210" i="5" s="1"/>
  <c r="D187" i="5"/>
  <c r="D188" i="5" s="1"/>
  <c r="D186" i="5"/>
  <c r="N62" i="5"/>
  <c r="C66" i="5" s="1"/>
  <c r="G20" i="5"/>
  <c r="G21" i="5" s="1"/>
  <c r="G22" i="5" s="1"/>
  <c r="F225" i="5"/>
  <c r="H185" i="5"/>
  <c r="F25" i="5"/>
  <c r="F145" i="5"/>
  <c r="D50" i="5"/>
  <c r="N101" i="5"/>
  <c r="D89" i="5" s="1"/>
  <c r="N100" i="5"/>
  <c r="D88" i="5" s="1"/>
  <c r="H65" i="5"/>
  <c r="H105" i="5"/>
  <c r="C148" i="5" l="1"/>
  <c r="D147" i="5" s="1"/>
  <c r="D148" i="5" s="1"/>
  <c r="C146" i="5"/>
  <c r="C67" i="5"/>
  <c r="C68" i="5" s="1"/>
  <c r="D66" i="5" s="1"/>
  <c r="N222" i="5"/>
  <c r="E187" i="5"/>
  <c r="E188" i="5" s="1"/>
  <c r="E186" i="5"/>
  <c r="H20" i="5"/>
  <c r="H21" i="5" s="1"/>
  <c r="H22" i="5" s="1"/>
  <c r="I105" i="5"/>
  <c r="G25" i="5"/>
  <c r="D90" i="5"/>
  <c r="I65" i="5"/>
  <c r="I185" i="5"/>
  <c r="G225" i="5"/>
  <c r="G145" i="5"/>
  <c r="N102" i="5"/>
  <c r="D67" i="5" l="1"/>
  <c r="D68" i="5" s="1"/>
  <c r="E67" i="5" s="1"/>
  <c r="E68" i="5" s="1"/>
  <c r="D146" i="5"/>
  <c r="E147" i="5"/>
  <c r="E148" i="5" s="1"/>
  <c r="E146" i="5"/>
  <c r="C227" i="5"/>
  <c r="C228" i="5" s="1"/>
  <c r="C226" i="5"/>
  <c r="F187" i="5"/>
  <c r="F188" i="5" s="1"/>
  <c r="F186" i="5"/>
  <c r="I20" i="5"/>
  <c r="I21" i="5" s="1"/>
  <c r="I22" i="5" s="1"/>
  <c r="J185" i="5"/>
  <c r="H25" i="5"/>
  <c r="H225" i="5"/>
  <c r="H145" i="5"/>
  <c r="J65" i="5"/>
  <c r="J105" i="5"/>
  <c r="C107" i="5"/>
  <c r="C108" i="5" s="1"/>
  <c r="C106" i="5"/>
  <c r="E66" i="5" l="1"/>
  <c r="F147" i="5"/>
  <c r="F148" i="5" s="1"/>
  <c r="F146" i="5"/>
  <c r="D227" i="5"/>
  <c r="D228" i="5" s="1"/>
  <c r="D226" i="5"/>
  <c r="G187" i="5"/>
  <c r="G188" i="5" s="1"/>
  <c r="G186" i="5"/>
  <c r="J20" i="5"/>
  <c r="J21" i="5" s="1"/>
  <c r="J22" i="5" s="1"/>
  <c r="K185" i="5"/>
  <c r="D107" i="5"/>
  <c r="D108" i="5" s="1"/>
  <c r="D106" i="5"/>
  <c r="K65" i="5"/>
  <c r="F67" i="5"/>
  <c r="F68" i="5" s="1"/>
  <c r="F66" i="5"/>
  <c r="I225" i="5"/>
  <c r="K105" i="5"/>
  <c r="I25" i="5"/>
  <c r="I145" i="5"/>
  <c r="G147" i="5" l="1"/>
  <c r="G148" i="5" s="1"/>
  <c r="G146" i="5"/>
  <c r="E227" i="5"/>
  <c r="E228" i="5" s="1"/>
  <c r="E226" i="5"/>
  <c r="H187" i="5"/>
  <c r="H188" i="5" s="1"/>
  <c r="H186" i="5"/>
  <c r="G67" i="5"/>
  <c r="G68" i="5"/>
  <c r="G66" i="5"/>
  <c r="K20" i="5"/>
  <c r="K21" i="5" s="1"/>
  <c r="K22" i="5" s="1"/>
  <c r="L185" i="5"/>
  <c r="J225" i="5"/>
  <c r="L65" i="5"/>
  <c r="J145" i="5"/>
  <c r="E107" i="5"/>
  <c r="E108" i="5" s="1"/>
  <c r="E106" i="5"/>
  <c r="J25" i="5"/>
  <c r="L105" i="5"/>
  <c r="H147" i="5" l="1"/>
  <c r="H148" i="5" s="1"/>
  <c r="H146" i="5"/>
  <c r="F227" i="5"/>
  <c r="F228" i="5" s="1"/>
  <c r="F226" i="5"/>
  <c r="I187" i="5"/>
  <c r="I188" i="5" s="1"/>
  <c r="I186" i="5"/>
  <c r="L20" i="5"/>
  <c r="L21" i="5" s="1"/>
  <c r="L22" i="5" s="1"/>
  <c r="M65" i="5"/>
  <c r="F107" i="5"/>
  <c r="F108" i="5" s="1"/>
  <c r="F106" i="5"/>
  <c r="K145" i="5"/>
  <c r="K225" i="5"/>
  <c r="M105" i="5"/>
  <c r="M185" i="5"/>
  <c r="H67" i="5"/>
  <c r="H68" i="5" s="1"/>
  <c r="H66" i="5"/>
  <c r="K25" i="5"/>
  <c r="I147" i="5" l="1"/>
  <c r="I148" i="5" s="1"/>
  <c r="I146" i="5"/>
  <c r="G227" i="5"/>
  <c r="G228" i="5" s="1"/>
  <c r="G226" i="5"/>
  <c r="J187" i="5"/>
  <c r="J188" i="5" s="1"/>
  <c r="J186" i="5"/>
  <c r="G107" i="5"/>
  <c r="G108" i="5" s="1"/>
  <c r="G106" i="5"/>
  <c r="M20" i="5"/>
  <c r="M21" i="5" s="1"/>
  <c r="M22" i="5" s="1"/>
  <c r="N185" i="5"/>
  <c r="L145" i="5"/>
  <c r="N65" i="5"/>
  <c r="L25" i="5"/>
  <c r="I67" i="5"/>
  <c r="I68" i="5" s="1"/>
  <c r="I66" i="5"/>
  <c r="N105" i="5"/>
  <c r="L225" i="5"/>
  <c r="J147" i="5" l="1"/>
  <c r="J148" i="5" s="1"/>
  <c r="J146" i="5"/>
  <c r="H227" i="5"/>
  <c r="H228" i="5" s="1"/>
  <c r="H226" i="5"/>
  <c r="K187" i="5"/>
  <c r="K188" i="5" s="1"/>
  <c r="K186" i="5"/>
  <c r="N20" i="5"/>
  <c r="D8" i="5" s="1"/>
  <c r="C111" i="5"/>
  <c r="M225" i="5"/>
  <c r="J67" i="5"/>
  <c r="J68" i="5" s="1"/>
  <c r="J66" i="5"/>
  <c r="H107" i="5"/>
  <c r="H108" i="5" s="1"/>
  <c r="H106" i="5"/>
  <c r="C71" i="5"/>
  <c r="M25" i="5"/>
  <c r="M145" i="5"/>
  <c r="C191" i="5"/>
  <c r="K147" i="5" l="1"/>
  <c r="K148" i="5" s="1"/>
  <c r="K146" i="5"/>
  <c r="I227" i="5"/>
  <c r="I228" i="5" s="1"/>
  <c r="I226" i="5"/>
  <c r="L187" i="5"/>
  <c r="L188" i="5" s="1"/>
  <c r="L186" i="5"/>
  <c r="I107" i="5"/>
  <c r="I108" i="5" s="1"/>
  <c r="I106" i="5"/>
  <c r="D71" i="5"/>
  <c r="K67" i="5"/>
  <c r="K68" i="5" s="1"/>
  <c r="K66" i="5"/>
  <c r="D111" i="5"/>
  <c r="D191" i="5"/>
  <c r="N25" i="5"/>
  <c r="N145" i="5"/>
  <c r="N225" i="5"/>
  <c r="N21" i="5"/>
  <c r="L147" i="5" l="1"/>
  <c r="L148" i="5" s="1"/>
  <c r="L146" i="5"/>
  <c r="J227" i="5"/>
  <c r="J228" i="5" s="1"/>
  <c r="J226" i="5"/>
  <c r="M187" i="5"/>
  <c r="M188" i="5" s="1"/>
  <c r="M186" i="5"/>
  <c r="C151" i="5"/>
  <c r="D9" i="5"/>
  <c r="N22" i="5"/>
  <c r="C31" i="5"/>
  <c r="E111" i="5"/>
  <c r="C231" i="5"/>
  <c r="L67" i="5"/>
  <c r="L68" i="5" s="1"/>
  <c r="L66" i="5"/>
  <c r="J107" i="5"/>
  <c r="J108" i="5" s="1"/>
  <c r="J106" i="5"/>
  <c r="E191" i="5"/>
  <c r="E71" i="5"/>
  <c r="M147" i="5" l="1"/>
  <c r="M148" i="5" s="1"/>
  <c r="M146" i="5"/>
  <c r="K227" i="5"/>
  <c r="K228" i="5" s="1"/>
  <c r="K226" i="5"/>
  <c r="N187" i="5"/>
  <c r="E169" i="5" s="1"/>
  <c r="E170" i="5" s="1"/>
  <c r="N186" i="5"/>
  <c r="E168" i="5" s="1"/>
  <c r="D31" i="5"/>
  <c r="C27" i="5"/>
  <c r="C28" i="5" s="1"/>
  <c r="C26" i="5"/>
  <c r="K107" i="5"/>
  <c r="K108" i="5" s="1"/>
  <c r="K106" i="5"/>
  <c r="D10" i="5"/>
  <c r="D231" i="5"/>
  <c r="D151" i="5"/>
  <c r="F71" i="5"/>
  <c r="M67" i="5"/>
  <c r="M68" i="5" s="1"/>
  <c r="M66" i="5"/>
  <c r="F191" i="5"/>
  <c r="F111" i="5"/>
  <c r="N147" i="5" l="1"/>
  <c r="E129" i="5" s="1"/>
  <c r="E130" i="5" s="1"/>
  <c r="N146" i="5"/>
  <c r="E128" i="5" s="1"/>
  <c r="N188" i="5"/>
  <c r="C193" i="5" s="1"/>
  <c r="C194" i="5" s="1"/>
  <c r="L227" i="5"/>
  <c r="L228" i="5" s="1"/>
  <c r="L226" i="5"/>
  <c r="G71" i="5"/>
  <c r="G191" i="5"/>
  <c r="E31" i="5"/>
  <c r="D26" i="5"/>
  <c r="N67" i="5"/>
  <c r="E49" i="5" s="1"/>
  <c r="N66" i="5"/>
  <c r="E48" i="5" s="1"/>
  <c r="E151" i="5"/>
  <c r="L107" i="5"/>
  <c r="L108" i="5" s="1"/>
  <c r="L106" i="5"/>
  <c r="G111" i="5"/>
  <c r="E231" i="5"/>
  <c r="N148" i="5" l="1"/>
  <c r="C153" i="5" s="1"/>
  <c r="C154" i="5" s="1"/>
  <c r="C192" i="5"/>
  <c r="M227" i="5"/>
  <c r="M228" i="5" s="1"/>
  <c r="M226" i="5"/>
  <c r="D193" i="5"/>
  <c r="D194" i="5" s="1"/>
  <c r="D192" i="5"/>
  <c r="H191" i="5"/>
  <c r="E50" i="5"/>
  <c r="F231" i="5"/>
  <c r="F151" i="5"/>
  <c r="D27" i="5"/>
  <c r="H71" i="5"/>
  <c r="H111" i="5"/>
  <c r="F31" i="5"/>
  <c r="M107" i="5"/>
  <c r="M108" i="5" s="1"/>
  <c r="M106" i="5"/>
  <c r="N68" i="5"/>
  <c r="C152" i="5" l="1"/>
  <c r="D153" i="5"/>
  <c r="D152" i="5"/>
  <c r="D154" i="5"/>
  <c r="N227" i="5"/>
  <c r="E209" i="5" s="1"/>
  <c r="E210" i="5" s="1"/>
  <c r="N226" i="5"/>
  <c r="E208" i="5" s="1"/>
  <c r="E193" i="5"/>
  <c r="E194" i="5" s="1"/>
  <c r="E192" i="5"/>
  <c r="D28" i="5"/>
  <c r="I191" i="5"/>
  <c r="N107" i="5"/>
  <c r="E89" i="5" s="1"/>
  <c r="N106" i="5"/>
  <c r="E88" i="5" s="1"/>
  <c r="I111" i="5"/>
  <c r="G151" i="5"/>
  <c r="G231" i="5"/>
  <c r="C73" i="5"/>
  <c r="C74" i="5" s="1"/>
  <c r="C72" i="5"/>
  <c r="G31" i="5"/>
  <c r="I71" i="5"/>
  <c r="N228" i="5" l="1"/>
  <c r="C233" i="5" s="1"/>
  <c r="E153" i="5"/>
  <c r="E154" i="5" s="1"/>
  <c r="E152" i="5"/>
  <c r="N108" i="5"/>
  <c r="C113" i="5" s="1"/>
  <c r="C114" i="5" s="1"/>
  <c r="F193" i="5"/>
  <c r="F194" i="5" s="1"/>
  <c r="F192" i="5"/>
  <c r="J111" i="5"/>
  <c r="J191" i="5"/>
  <c r="E26" i="5"/>
  <c r="H231" i="5"/>
  <c r="J71" i="5"/>
  <c r="H31" i="5"/>
  <c r="D73" i="5"/>
  <c r="D74" i="5" s="1"/>
  <c r="D72" i="5"/>
  <c r="H151" i="5"/>
  <c r="E90" i="5"/>
  <c r="C232" i="5" l="1"/>
  <c r="C234" i="5"/>
  <c r="D233" i="5" s="1"/>
  <c r="D234" i="5" s="1"/>
  <c r="F153" i="5"/>
  <c r="F154" i="5" s="1"/>
  <c r="F152" i="5"/>
  <c r="C112" i="5"/>
  <c r="G193" i="5"/>
  <c r="G194" i="5" s="1"/>
  <c r="G192" i="5"/>
  <c r="I31" i="5"/>
  <c r="K71" i="5"/>
  <c r="I151" i="5"/>
  <c r="I231" i="5"/>
  <c r="K111" i="5"/>
  <c r="D113" i="5"/>
  <c r="D114" i="5" s="1"/>
  <c r="D112" i="5"/>
  <c r="E73" i="5"/>
  <c r="E72" i="5"/>
  <c r="K191" i="5"/>
  <c r="E27" i="5"/>
  <c r="D232" i="5" l="1"/>
  <c r="G153" i="5"/>
  <c r="G154" i="5" s="1"/>
  <c r="G152" i="5"/>
  <c r="E233" i="5"/>
  <c r="E234" i="5" s="1"/>
  <c r="E232" i="5"/>
  <c r="H193" i="5"/>
  <c r="H194" i="5" s="1"/>
  <c r="H192" i="5"/>
  <c r="E28" i="5"/>
  <c r="L111" i="5"/>
  <c r="E113" i="5"/>
  <c r="E112" i="5"/>
  <c r="J151" i="5"/>
  <c r="J31" i="5"/>
  <c r="L71" i="5"/>
  <c r="E74" i="5"/>
  <c r="L191" i="5"/>
  <c r="J231" i="5"/>
  <c r="H153" i="5" l="1"/>
  <c r="H154" i="5" s="1"/>
  <c r="H152" i="5"/>
  <c r="F233" i="5"/>
  <c r="F234" i="5" s="1"/>
  <c r="F232" i="5"/>
  <c r="I193" i="5"/>
  <c r="I194" i="5" s="1"/>
  <c r="I192" i="5"/>
  <c r="K31" i="5"/>
  <c r="F73" i="5"/>
  <c r="F74" i="5" s="1"/>
  <c r="F72" i="5"/>
  <c r="M111" i="5"/>
  <c r="M71" i="5"/>
  <c r="F26" i="5"/>
  <c r="F27" i="5" s="1"/>
  <c r="K151" i="5"/>
  <c r="M191" i="5"/>
  <c r="K231" i="5"/>
  <c r="E114" i="5"/>
  <c r="I153" i="5" l="1"/>
  <c r="I154" i="5" s="1"/>
  <c r="I152" i="5"/>
  <c r="G233" i="5"/>
  <c r="G234" i="5" s="1"/>
  <c r="G232" i="5"/>
  <c r="J193" i="5"/>
  <c r="J194" i="5" s="1"/>
  <c r="J192" i="5"/>
  <c r="F28" i="5"/>
  <c r="G73" i="5"/>
  <c r="G74" i="5" s="1"/>
  <c r="G72" i="5"/>
  <c r="N111" i="5"/>
  <c r="N71" i="5"/>
  <c r="N191" i="5"/>
  <c r="L151" i="5"/>
  <c r="F113" i="5"/>
  <c r="F114" i="5" s="1"/>
  <c r="F112" i="5"/>
  <c r="L231" i="5"/>
  <c r="L31" i="5"/>
  <c r="J153" i="5" l="1"/>
  <c r="J154" i="5" s="1"/>
  <c r="J152" i="5"/>
  <c r="H233" i="5"/>
  <c r="H234" i="5" s="1"/>
  <c r="H232" i="5"/>
  <c r="K193" i="5"/>
  <c r="K194" i="5" s="1"/>
  <c r="K192" i="5"/>
  <c r="H73" i="5"/>
  <c r="H74" i="5" s="1"/>
  <c r="H72" i="5"/>
  <c r="G113" i="5"/>
  <c r="G114" i="5" s="1"/>
  <c r="G112" i="5"/>
  <c r="C197" i="5"/>
  <c r="M151" i="5"/>
  <c r="C117" i="5"/>
  <c r="M31" i="5"/>
  <c r="C77" i="5"/>
  <c r="M231" i="5"/>
  <c r="G26" i="5"/>
  <c r="G27" i="5" s="1"/>
  <c r="G28" i="5" s="1"/>
  <c r="K153" i="5" l="1"/>
  <c r="K154" i="5" s="1"/>
  <c r="K152" i="5"/>
  <c r="I233" i="5"/>
  <c r="I234" i="5" s="1"/>
  <c r="I232" i="5"/>
  <c r="L193" i="5"/>
  <c r="L192" i="5"/>
  <c r="L194" i="5"/>
  <c r="H26" i="5"/>
  <c r="H27" i="5" s="1"/>
  <c r="H28" i="5" s="1"/>
  <c r="D77" i="5"/>
  <c r="D117" i="5"/>
  <c r="H113" i="5"/>
  <c r="H114" i="5" s="1"/>
  <c r="H112" i="5"/>
  <c r="N231" i="5"/>
  <c r="D197" i="5"/>
  <c r="N151" i="5"/>
  <c r="I73" i="5"/>
  <c r="I74" i="5" s="1"/>
  <c r="I72" i="5"/>
  <c r="N31" i="5"/>
  <c r="L153" i="5" l="1"/>
  <c r="L154" i="5" s="1"/>
  <c r="L152" i="5"/>
  <c r="J233" i="5"/>
  <c r="J234" i="5" s="1"/>
  <c r="J232" i="5"/>
  <c r="M193" i="5"/>
  <c r="M194" i="5" s="1"/>
  <c r="M192" i="5"/>
  <c r="I26" i="5"/>
  <c r="I27" i="5" s="1"/>
  <c r="I28" i="5" s="1"/>
  <c r="E77" i="5"/>
  <c r="J73" i="5"/>
  <c r="J74" i="5" s="1"/>
  <c r="J72" i="5"/>
  <c r="I113" i="5"/>
  <c r="I114" i="5" s="1"/>
  <c r="I112" i="5"/>
  <c r="E117" i="5"/>
  <c r="C157" i="5"/>
  <c r="C37" i="5"/>
  <c r="E197" i="5"/>
  <c r="C237" i="5"/>
  <c r="M153" i="5" l="1"/>
  <c r="M154" i="5" s="1"/>
  <c r="M152" i="5"/>
  <c r="K233" i="5"/>
  <c r="K234" i="5" s="1"/>
  <c r="K232" i="5"/>
  <c r="N193" i="5"/>
  <c r="F169" i="5" s="1"/>
  <c r="F170" i="5" s="1"/>
  <c r="N192" i="5"/>
  <c r="F168" i="5" s="1"/>
  <c r="J26" i="5"/>
  <c r="J27" i="5" s="1"/>
  <c r="J28" i="5" s="1"/>
  <c r="D237" i="5"/>
  <c r="D37" i="5"/>
  <c r="F197" i="5"/>
  <c r="K73" i="5"/>
  <c r="K74" i="5" s="1"/>
  <c r="K72" i="5"/>
  <c r="F77" i="5"/>
  <c r="F117" i="5"/>
  <c r="J113" i="5"/>
  <c r="J114" i="5" s="1"/>
  <c r="J112" i="5"/>
  <c r="D157" i="5"/>
  <c r="N194" i="5" l="1"/>
  <c r="C199" i="5" s="1"/>
  <c r="C200" i="5" s="1"/>
  <c r="N153" i="5"/>
  <c r="F129" i="5" s="1"/>
  <c r="F130" i="5" s="1"/>
  <c r="N152" i="5"/>
  <c r="F128" i="5" s="1"/>
  <c r="L233" i="5"/>
  <c r="L234" i="5" s="1"/>
  <c r="L232" i="5"/>
  <c r="K26" i="5"/>
  <c r="K27" i="5" s="1"/>
  <c r="K28" i="5" s="1"/>
  <c r="E37" i="5"/>
  <c r="G197" i="5"/>
  <c r="K113" i="5"/>
  <c r="K114" i="5" s="1"/>
  <c r="K112" i="5"/>
  <c r="G77" i="5"/>
  <c r="L73" i="5"/>
  <c r="L74" i="5" s="1"/>
  <c r="L72" i="5"/>
  <c r="E237" i="5"/>
  <c r="E157" i="5"/>
  <c r="G117" i="5"/>
  <c r="C198" i="5" l="1"/>
  <c r="N154" i="5"/>
  <c r="C159" i="5" s="1"/>
  <c r="C160" i="5" s="1"/>
  <c r="M233" i="5"/>
  <c r="M234" i="5" s="1"/>
  <c r="M232" i="5"/>
  <c r="D199" i="5"/>
  <c r="D200" i="5" s="1"/>
  <c r="D198" i="5"/>
  <c r="L26" i="5"/>
  <c r="L27" i="5" s="1"/>
  <c r="L28" i="5" s="1"/>
  <c r="M73" i="5"/>
  <c r="M74" i="5" s="1"/>
  <c r="M72" i="5"/>
  <c r="L113" i="5"/>
  <c r="L114" i="5" s="1"/>
  <c r="L112" i="5"/>
  <c r="F157" i="5"/>
  <c r="H77" i="5"/>
  <c r="H197" i="5"/>
  <c r="H117" i="5"/>
  <c r="F237" i="5"/>
  <c r="F37" i="5"/>
  <c r="C158" i="5" l="1"/>
  <c r="D159" i="5"/>
  <c r="D160" i="5" s="1"/>
  <c r="D158" i="5"/>
  <c r="N233" i="5"/>
  <c r="F209" i="5" s="1"/>
  <c r="F210" i="5" s="1"/>
  <c r="N232" i="5"/>
  <c r="F208" i="5" s="1"/>
  <c r="E199" i="5"/>
  <c r="E200" i="5" s="1"/>
  <c r="E198" i="5"/>
  <c r="M26" i="5"/>
  <c r="M27" i="5" s="1"/>
  <c r="M28" i="5" s="1"/>
  <c r="N73" i="5"/>
  <c r="F49" i="5" s="1"/>
  <c r="N72" i="5"/>
  <c r="F48" i="5" s="1"/>
  <c r="G37" i="5"/>
  <c r="I197" i="5"/>
  <c r="I77" i="5"/>
  <c r="G157" i="5"/>
  <c r="G237" i="5"/>
  <c r="M113" i="5"/>
  <c r="M114" i="5" s="1"/>
  <c r="M112" i="5"/>
  <c r="I117" i="5"/>
  <c r="N234" i="5" l="1"/>
  <c r="C239" i="5" s="1"/>
  <c r="C240" i="5" s="1"/>
  <c r="E159" i="5"/>
  <c r="E160" i="5" s="1"/>
  <c r="E158" i="5"/>
  <c r="N74" i="5"/>
  <c r="C78" i="5" s="1"/>
  <c r="F199" i="5"/>
  <c r="F200" i="5" s="1"/>
  <c r="F198" i="5"/>
  <c r="N113" i="5"/>
  <c r="F89" i="5" s="1"/>
  <c r="N112" i="5"/>
  <c r="F88" i="5" s="1"/>
  <c r="N26" i="5"/>
  <c r="E8" i="5" s="1"/>
  <c r="J197" i="5"/>
  <c r="C79" i="5"/>
  <c r="C80" i="5" s="1"/>
  <c r="J77" i="5"/>
  <c r="J117" i="5"/>
  <c r="F50" i="5"/>
  <c r="H157" i="5"/>
  <c r="H237" i="5"/>
  <c r="H37" i="5"/>
  <c r="C238" i="5" l="1"/>
  <c r="N114" i="5"/>
  <c r="C118" i="5" s="1"/>
  <c r="F159" i="5"/>
  <c r="F160" i="5" s="1"/>
  <c r="F158" i="5"/>
  <c r="D239" i="5"/>
  <c r="D240" i="5" s="1"/>
  <c r="D238" i="5"/>
  <c r="G199" i="5"/>
  <c r="G200" i="5" s="1"/>
  <c r="G198" i="5"/>
  <c r="I37" i="5"/>
  <c r="I157" i="5"/>
  <c r="K77" i="5"/>
  <c r="N27" i="5"/>
  <c r="D79" i="5"/>
  <c r="D80" i="5" s="1"/>
  <c r="D78" i="5"/>
  <c r="K117" i="5"/>
  <c r="C119" i="5"/>
  <c r="C120" i="5" s="1"/>
  <c r="K197" i="5"/>
  <c r="I237" i="5"/>
  <c r="F90" i="5"/>
  <c r="G159" i="5" l="1"/>
  <c r="G160" i="5" s="1"/>
  <c r="G158" i="5"/>
  <c r="E239" i="5"/>
  <c r="E240" i="5" s="1"/>
  <c r="E238" i="5"/>
  <c r="H199" i="5"/>
  <c r="H200" i="5" s="1"/>
  <c r="H198" i="5"/>
  <c r="L77" i="5"/>
  <c r="D119" i="5"/>
  <c r="D120" i="5" s="1"/>
  <c r="D118" i="5"/>
  <c r="J157" i="5"/>
  <c r="E79" i="5"/>
  <c r="E80" i="5" s="1"/>
  <c r="E78" i="5"/>
  <c r="E9" i="5"/>
  <c r="N28" i="5"/>
  <c r="J237" i="5"/>
  <c r="L197" i="5"/>
  <c r="L117" i="5"/>
  <c r="J37" i="5"/>
  <c r="H159" i="5" l="1"/>
  <c r="H160" i="5" s="1"/>
  <c r="H158" i="5"/>
  <c r="F239" i="5"/>
  <c r="F240" i="5" s="1"/>
  <c r="F238" i="5"/>
  <c r="I199" i="5"/>
  <c r="I200" i="5" s="1"/>
  <c r="I198" i="5"/>
  <c r="F79" i="5"/>
  <c r="F80" i="5" s="1"/>
  <c r="F78" i="5"/>
  <c r="C32" i="5"/>
  <c r="C33" i="5" s="1"/>
  <c r="M197" i="5"/>
  <c r="E119" i="5"/>
  <c r="E120" i="5" s="1"/>
  <c r="E118" i="5"/>
  <c r="K157" i="5"/>
  <c r="E10" i="5"/>
  <c r="K37" i="5"/>
  <c r="M77" i="5"/>
  <c r="K237" i="5"/>
  <c r="M117" i="5"/>
  <c r="I159" i="5" l="1"/>
  <c r="I160" i="5" s="1"/>
  <c r="I158" i="5"/>
  <c r="G239" i="5"/>
  <c r="G240" i="5" s="1"/>
  <c r="G238" i="5"/>
  <c r="J199" i="5"/>
  <c r="J200" i="5" s="1"/>
  <c r="J198" i="5"/>
  <c r="C34" i="5"/>
  <c r="N117" i="5"/>
  <c r="L237" i="5"/>
  <c r="F119" i="5"/>
  <c r="F118" i="5"/>
  <c r="L37" i="5"/>
  <c r="G79" i="5"/>
  <c r="G80" i="5" s="1"/>
  <c r="G78" i="5"/>
  <c r="N77" i="5"/>
  <c r="L157" i="5"/>
  <c r="N197" i="5"/>
  <c r="J159" i="5" l="1"/>
  <c r="J160" i="5" s="1"/>
  <c r="J158" i="5"/>
  <c r="H239" i="5"/>
  <c r="H240" i="5" s="1"/>
  <c r="H238" i="5"/>
  <c r="K199" i="5"/>
  <c r="K200" i="5" s="1"/>
  <c r="K198" i="5"/>
  <c r="H79" i="5"/>
  <c r="H80" i="5" s="1"/>
  <c r="H78" i="5"/>
  <c r="M37" i="5"/>
  <c r="F120" i="5"/>
  <c r="M237" i="5"/>
  <c r="D32" i="5"/>
  <c r="D33" i="5" s="1"/>
  <c r="M157" i="5"/>
  <c r="K159" i="5" l="1"/>
  <c r="K160" i="5" s="1"/>
  <c r="K158" i="5"/>
  <c r="I239" i="5"/>
  <c r="I240" i="5" s="1"/>
  <c r="I238" i="5"/>
  <c r="L199" i="5"/>
  <c r="L200" i="5" s="1"/>
  <c r="L198" i="5"/>
  <c r="D34" i="5"/>
  <c r="N237" i="5"/>
  <c r="I79" i="5"/>
  <c r="I80" i="5" s="1"/>
  <c r="I78" i="5"/>
  <c r="G119" i="5"/>
  <c r="G120" i="5" s="1"/>
  <c r="G118" i="5"/>
  <c r="N157" i="5"/>
  <c r="N37" i="5"/>
  <c r="L159" i="5" l="1"/>
  <c r="L160" i="5" s="1"/>
  <c r="L158" i="5"/>
  <c r="J239" i="5"/>
  <c r="J240" i="5" s="1"/>
  <c r="J238" i="5"/>
  <c r="M199" i="5"/>
  <c r="M200" i="5" s="1"/>
  <c r="M198" i="5"/>
  <c r="J79" i="5"/>
  <c r="J80" i="5" s="1"/>
  <c r="J78" i="5"/>
  <c r="H119" i="5"/>
  <c r="H120" i="5" s="1"/>
  <c r="H118" i="5"/>
  <c r="E32" i="5"/>
  <c r="E33" i="5" s="1"/>
  <c r="M159" i="5" l="1"/>
  <c r="M160" i="5" s="1"/>
  <c r="M158" i="5"/>
  <c r="K239" i="5"/>
  <c r="K240" i="5" s="1"/>
  <c r="K238" i="5"/>
  <c r="N199" i="5"/>
  <c r="G169" i="5" s="1"/>
  <c r="N198" i="5"/>
  <c r="G168" i="5" s="1"/>
  <c r="H168" i="5" s="1"/>
  <c r="E34" i="5"/>
  <c r="I119" i="5"/>
  <c r="I120" i="5" s="1"/>
  <c r="I118" i="5"/>
  <c r="K79" i="5"/>
  <c r="K80" i="5" s="1"/>
  <c r="K78" i="5"/>
  <c r="N200" i="5" l="1"/>
  <c r="N159" i="5"/>
  <c r="G129" i="5" s="1"/>
  <c r="N158" i="5"/>
  <c r="G128" i="5" s="1"/>
  <c r="H128" i="5" s="1"/>
  <c r="L239" i="5"/>
  <c r="L240" i="5" s="1"/>
  <c r="L238" i="5"/>
  <c r="G170" i="5"/>
  <c r="H169" i="5"/>
  <c r="J119" i="5"/>
  <c r="J120" i="5" s="1"/>
  <c r="J118" i="5"/>
  <c r="L79" i="5"/>
  <c r="L80" i="5" s="1"/>
  <c r="L78" i="5"/>
  <c r="F32" i="5"/>
  <c r="F33" i="5" s="1"/>
  <c r="N160" i="5" l="1"/>
  <c r="G130" i="5"/>
  <c r="H129" i="5"/>
  <c r="M239" i="5"/>
  <c r="M240" i="5" s="1"/>
  <c r="M238" i="5"/>
  <c r="F34" i="5"/>
  <c r="K119" i="5"/>
  <c r="K120" i="5" s="1"/>
  <c r="K118" i="5"/>
  <c r="M79" i="5"/>
  <c r="M80" i="5" s="1"/>
  <c r="M78" i="5"/>
  <c r="N239" i="5" l="1"/>
  <c r="G209" i="5" s="1"/>
  <c r="N238" i="5"/>
  <c r="G208" i="5" s="1"/>
  <c r="H208" i="5" s="1"/>
  <c r="L119" i="5"/>
  <c r="L120" i="5" s="1"/>
  <c r="L118" i="5"/>
  <c r="N79" i="5"/>
  <c r="G49" i="5" s="1"/>
  <c r="N78" i="5"/>
  <c r="G48" i="5" s="1"/>
  <c r="H48" i="5" s="1"/>
  <c r="G32" i="5"/>
  <c r="G33" i="5" s="1"/>
  <c r="G34" i="5" s="1"/>
  <c r="N240" i="5" l="1"/>
  <c r="N80" i="5"/>
  <c r="G210" i="5"/>
  <c r="H209" i="5"/>
  <c r="H49" i="5"/>
  <c r="G50" i="5"/>
  <c r="M119" i="5"/>
  <c r="M120" i="5" s="1"/>
  <c r="M118" i="5"/>
  <c r="H32" i="5"/>
  <c r="H33" i="5" s="1"/>
  <c r="H34" i="5" s="1"/>
  <c r="I32" i="5" l="1"/>
  <c r="I33" i="5" s="1"/>
  <c r="I34" i="5" s="1"/>
  <c r="N119" i="5"/>
  <c r="G89" i="5" s="1"/>
  <c r="N118" i="5"/>
  <c r="G88" i="5" s="1"/>
  <c r="H88" i="5" s="1"/>
  <c r="N120" i="5" l="1"/>
  <c r="J32" i="5"/>
  <c r="J33" i="5" s="1"/>
  <c r="J34" i="5" s="1"/>
  <c r="H89" i="5"/>
  <c r="G90" i="5"/>
  <c r="K32" i="5" l="1"/>
  <c r="K33" i="5" s="1"/>
  <c r="K34" i="5" s="1"/>
  <c r="L32" i="5" l="1"/>
  <c r="L33" i="5" s="1"/>
  <c r="L34" i="5" s="1"/>
  <c r="M32" i="5" l="1"/>
  <c r="M33" i="5" s="1"/>
  <c r="M34" i="5" s="1"/>
  <c r="N32" i="5" l="1"/>
  <c r="F8" i="5" s="1"/>
  <c r="N33" i="5" l="1"/>
  <c r="F9" i="5" l="1"/>
  <c r="N34" i="5"/>
  <c r="C38" i="5" l="1"/>
  <c r="F10" i="5"/>
  <c r="C39" i="5" l="1"/>
  <c r="C40" i="5" l="1"/>
  <c r="D38" i="5" l="1"/>
  <c r="D39" i="5" s="1"/>
  <c r="D40" i="5" s="1"/>
  <c r="E38" i="5" l="1"/>
  <c r="E39" i="5" s="1"/>
  <c r="E40" i="5" l="1"/>
  <c r="F38" i="5" l="1"/>
  <c r="F39" i="5" s="1"/>
  <c r="F40" i="5" l="1"/>
  <c r="G38" i="5" l="1"/>
  <c r="G39" i="5" s="1"/>
  <c r="G40" i="5" s="1"/>
  <c r="H38" i="5" l="1"/>
  <c r="H39" i="5" s="1"/>
  <c r="H40" i="5" s="1"/>
  <c r="I38" i="5" l="1"/>
  <c r="I39" i="5" s="1"/>
  <c r="I40" i="5" s="1"/>
  <c r="J38" i="5" l="1"/>
  <c r="J39" i="5" s="1"/>
  <c r="J40" i="5" s="1"/>
  <c r="K38" i="5" l="1"/>
  <c r="K39" i="5" s="1"/>
  <c r="K40" i="5" s="1"/>
  <c r="L38" i="5" l="1"/>
  <c r="L39" i="5" s="1"/>
  <c r="L40" i="5" s="1"/>
  <c r="M38" i="5" l="1"/>
  <c r="M39" i="5" s="1"/>
  <c r="M40" i="5" s="1"/>
  <c r="N38" i="5" l="1"/>
  <c r="G8" i="5" s="1"/>
  <c r="H8" i="5" s="1"/>
  <c r="N39" i="5" l="1"/>
  <c r="G9" i="5" l="1"/>
  <c r="N40" i="5"/>
  <c r="H9" i="5" l="1"/>
  <c r="G10" i="5"/>
</calcChain>
</file>

<file path=xl/sharedStrings.xml><?xml version="1.0" encoding="utf-8"?>
<sst xmlns="http://schemas.openxmlformats.org/spreadsheetml/2006/main" count="436" uniqueCount="223">
  <si>
    <t>Directions:</t>
  </si>
  <si>
    <t>Sources of Funds:</t>
  </si>
  <si>
    <t>$ Amount</t>
  </si>
  <si>
    <t>Interest Rate</t>
  </si>
  <si>
    <t>Years</t>
  </si>
  <si>
    <t>Personal Contribution:</t>
  </si>
  <si>
    <t>Grants</t>
  </si>
  <si>
    <t>Uses of Funds:</t>
  </si>
  <si>
    <t>Land</t>
  </si>
  <si>
    <t>Building</t>
  </si>
  <si>
    <t>Furniture &amp; Fixtures</t>
  </si>
  <si>
    <t>Inventory</t>
  </si>
  <si>
    <t>Working Capital</t>
  </si>
  <si>
    <t>Total Sources of Funds</t>
  </si>
  <si>
    <t>Total Uses of Funds</t>
  </si>
  <si>
    <t>Make sure the total sources of funds and total uses of funds are equal to one another.</t>
  </si>
  <si>
    <t>Year 1 Sales</t>
  </si>
  <si>
    <t>COGS %</t>
  </si>
  <si>
    <t>Expense Name</t>
  </si>
  <si>
    <t>Yearly Expense</t>
  </si>
  <si>
    <t>Employee Title</t>
  </si>
  <si>
    <t>Wage Rate</t>
  </si>
  <si>
    <t># Needed</t>
  </si>
  <si>
    <t>Days per Week</t>
  </si>
  <si>
    <t>Hours per Day</t>
  </si>
  <si>
    <t>Projected Income Statement</t>
  </si>
  <si>
    <t>SALES</t>
  </si>
  <si>
    <t xml:space="preserve">   Accounting &amp; Legal</t>
  </si>
  <si>
    <t xml:space="preserve">   Advertising &amp; Promotion</t>
  </si>
  <si>
    <t xml:space="preserve">   Cable</t>
  </si>
  <si>
    <t xml:space="preserve">   Insurance (Business &amp; Liability)</t>
  </si>
  <si>
    <t xml:space="preserve">   Insurance (Health)</t>
  </si>
  <si>
    <t xml:space="preserve">   Insurance (Vehicle)</t>
  </si>
  <si>
    <t xml:space="preserve">   Internet</t>
  </si>
  <si>
    <t xml:space="preserve">   Licenses</t>
  </si>
  <si>
    <t xml:space="preserve">   Miscellaneous</t>
  </si>
  <si>
    <t xml:space="preserve">   Office &amp; Operating Supplies</t>
  </si>
  <si>
    <t xml:space="preserve">   Rent</t>
  </si>
  <si>
    <t xml:space="preserve">   Repairs and Maintenance</t>
  </si>
  <si>
    <t xml:space="preserve">   Telephone</t>
  </si>
  <si>
    <t xml:space="preserve">   Utilities</t>
  </si>
  <si>
    <t xml:space="preserve">   Vehicle &amp; Travel</t>
  </si>
  <si>
    <t xml:space="preserve">   Additional Expense 1</t>
  </si>
  <si>
    <t xml:space="preserve">   Additional Expense 2</t>
  </si>
  <si>
    <t xml:space="preserve">   Additional Expense 3</t>
  </si>
  <si>
    <t xml:space="preserve">   Additional Expense 4</t>
  </si>
  <si>
    <t>TOTAL SALES</t>
  </si>
  <si>
    <t>COST OF SALES</t>
  </si>
  <si>
    <t>TOTAL COST OF SALES</t>
  </si>
  <si>
    <t>GROSS PROFIT</t>
  </si>
  <si>
    <t>Month 1</t>
  </si>
  <si>
    <t>Month 2</t>
  </si>
  <si>
    <t>Month 3</t>
  </si>
  <si>
    <t>Month 4</t>
  </si>
  <si>
    <t>Month 5</t>
  </si>
  <si>
    <t>Month 6</t>
  </si>
  <si>
    <t>Month 7</t>
  </si>
  <si>
    <t>Month 8</t>
  </si>
  <si>
    <t>Month 9</t>
  </si>
  <si>
    <t>Month 10</t>
  </si>
  <si>
    <t>Month 11</t>
  </si>
  <si>
    <t>Month 12</t>
  </si>
  <si>
    <t>Total</t>
  </si>
  <si>
    <t>OPERATING EXPENSES</t>
  </si>
  <si>
    <t xml:space="preserve">   Amortization</t>
  </si>
  <si>
    <t xml:space="preserve">   Credit Card Fees</t>
  </si>
  <si>
    <t xml:space="preserve">   Depreciation</t>
  </si>
  <si>
    <t xml:space="preserve">   Payroll</t>
  </si>
  <si>
    <t xml:space="preserve">   Payroll Taxes</t>
  </si>
  <si>
    <t xml:space="preserve">   Workers' Compensation Insurance</t>
  </si>
  <si>
    <t>TOTAL OPERATING EXPENSES</t>
  </si>
  <si>
    <t>INCOME FROM OPERATIONS</t>
  </si>
  <si>
    <t>OTHER EXPENSES</t>
  </si>
  <si>
    <t>Less: Commercial Bank Loan Interest</t>
  </si>
  <si>
    <t xml:space="preserve">   Commercial Bank Loan 1</t>
  </si>
  <si>
    <t xml:space="preserve">   Commercial Bank Loan 2</t>
  </si>
  <si>
    <t xml:space="preserve">   Commercial Bank Loan 3</t>
  </si>
  <si>
    <t xml:space="preserve">   Commercial Bank Loan 4</t>
  </si>
  <si>
    <t xml:space="preserve">   Commercial Bank Loan 5</t>
  </si>
  <si>
    <t xml:space="preserve">   Commercial Bank Loan 6</t>
  </si>
  <si>
    <t>NET INCOME/(LOSS)</t>
  </si>
  <si>
    <t>Wage Rates</t>
  </si>
  <si>
    <t>Wage Inc.</t>
  </si>
  <si>
    <t>Number</t>
  </si>
  <si>
    <t>Hrs Per Day</t>
  </si>
  <si>
    <t>Days Per Week</t>
  </si>
  <si>
    <t>Employee Hours</t>
  </si>
  <si>
    <t>Days In Month</t>
  </si>
  <si>
    <t>Weeks Per Month</t>
  </si>
  <si>
    <t>Working Hours Per Month</t>
  </si>
  <si>
    <t>Payroll (Regular)</t>
  </si>
  <si>
    <t>Payroll (Overtime)</t>
  </si>
  <si>
    <t>Payroll (Total)</t>
  </si>
  <si>
    <t>Workers' Compensation Insurance</t>
  </si>
  <si>
    <t>Workers' Compensation Insurance (Per $100)</t>
  </si>
  <si>
    <t>Pennsylvania Unemployment Tax (PAUTA)</t>
  </si>
  <si>
    <t>PAUTA Rate*</t>
  </si>
  <si>
    <t>PAUTA Income Limit**</t>
  </si>
  <si>
    <t>Employee PAUTA Basis</t>
  </si>
  <si>
    <t>Employee PAUTA Taxes Owed</t>
  </si>
  <si>
    <t xml:space="preserve">   Pennsylvania Unemployment Tax</t>
  </si>
  <si>
    <t>Federal Unemployment Tax (FUTA)</t>
  </si>
  <si>
    <t>FUTA Rate</t>
  </si>
  <si>
    <t>FUTA Income Limit</t>
  </si>
  <si>
    <t>Employee FUTA Basis</t>
  </si>
  <si>
    <t>Employee FUTA Taxes Owed</t>
  </si>
  <si>
    <t xml:space="preserve">   Federal Unemployment Tax</t>
  </si>
  <si>
    <t xml:space="preserve">Federal Social Security Tax </t>
  </si>
  <si>
    <t>SS (%)</t>
  </si>
  <si>
    <t>SS Basis</t>
  </si>
  <si>
    <t>Employee SS Basis</t>
  </si>
  <si>
    <t>Employee SS Tax Owed</t>
  </si>
  <si>
    <t xml:space="preserve">   Federal Social Security Tax</t>
  </si>
  <si>
    <t>Federal Medicare Tax</t>
  </si>
  <si>
    <t>Medicare (%)</t>
  </si>
  <si>
    <t>Employee Medicare Basis</t>
  </si>
  <si>
    <t>Employee Medicare Tax Owed</t>
  </si>
  <si>
    <t xml:space="preserve">   Federal Medicare Tax</t>
  </si>
  <si>
    <t>Payroll (Detail)</t>
  </si>
  <si>
    <t>Payroll Expenses (Detail)</t>
  </si>
  <si>
    <t>Payroll (Summary)</t>
  </si>
  <si>
    <t>Payroll Taxes/Payroll (%)</t>
  </si>
  <si>
    <t>*As of 2016, the standard rate for non-construction employers is 3.6785%. For Construction Employers it is 10.1947%. After the first two or three years, the employer may receive an adjusted computed rate.</t>
  </si>
  <si>
    <t>http://www.uc.pa.gov/employers-uc-services-uc-tax/uc-tax-rates/Pages/Types-of-Rates.aspx#new</t>
  </si>
  <si>
    <t>**Contributions are determined by taking the contribution rate times the amount of taxables wages paid for each employee.  The taxable wage base changes each year.  As of Oct. 2016 the taxable wage base is set to adjust as follows:</t>
  </si>
  <si>
    <t>2018 and after</t>
  </si>
  <si>
    <t>Payroll Projection</t>
  </si>
  <si>
    <t>TOTAL</t>
  </si>
  <si>
    <t>LOAN AMORTIZATION SCHEDULE</t>
  </si>
  <si>
    <t>LOAN AMOUNT</t>
  </si>
  <si>
    <t>ANNUAL PAYMENT</t>
  </si>
  <si>
    <t>INTEREST RATE</t>
  </si>
  <si>
    <t>MONTHLY PAYMENT</t>
  </si>
  <si>
    <t xml:space="preserve">  START MON</t>
  </si>
  <si>
    <t>TERM (YEARS)</t>
  </si>
  <si>
    <t>YEAR</t>
  </si>
  <si>
    <t>sum</t>
  </si>
  <si>
    <t>INTEREST</t>
  </si>
  <si>
    <t>PRINCIPAL</t>
  </si>
  <si>
    <t>BALANCE</t>
  </si>
  <si>
    <t>YEAR 1</t>
  </si>
  <si>
    <t>Period</t>
  </si>
  <si>
    <t>Interest</t>
  </si>
  <si>
    <t>Principal</t>
  </si>
  <si>
    <t>Balance</t>
  </si>
  <si>
    <t>YEAR 2</t>
  </si>
  <si>
    <t>YEAR 3</t>
  </si>
  <si>
    <t>YEAR 4</t>
  </si>
  <si>
    <t>YEAR 5</t>
  </si>
  <si>
    <t>Please do not edit this tab at all. Your information from the first tab is auto entered here and your payroll, payroll taxes and workers compensation insurance are calculated here.</t>
  </si>
  <si>
    <t>Please do no edit this tab either, your loan information is updated automatically from the input tab.</t>
  </si>
  <si>
    <t>Please do not edit this tab at all. This is a projected year one income statement using the information you provided on the first tab.</t>
  </si>
  <si>
    <t>Owners' Names</t>
  </si>
  <si>
    <t>Year 1 Salary</t>
  </si>
  <si>
    <t>Owner 1</t>
  </si>
  <si>
    <t>Owner 2</t>
  </si>
  <si>
    <t>Owner 3</t>
  </si>
  <si>
    <t>Owner 4</t>
  </si>
  <si>
    <t xml:space="preserve">The first step will be providing your sources and uses of funds for the project (how much money you need and what you will spend it on). The total sources of funds and total uses of funds must be equal to each other. </t>
  </si>
  <si>
    <t>Step 3: EXPENSES</t>
  </si>
  <si>
    <t xml:space="preserve">Product or Service </t>
  </si>
  <si>
    <t xml:space="preserve">   Sales Category 1</t>
  </si>
  <si>
    <t xml:space="preserve">   Sales Category 2 </t>
  </si>
  <si>
    <t xml:space="preserve">   Sales Category 3</t>
  </si>
  <si>
    <t xml:space="preserve">   Sales Category 4</t>
  </si>
  <si>
    <t xml:space="preserve">   Sales Category 5</t>
  </si>
  <si>
    <t xml:space="preserve">   Sales Category 6</t>
  </si>
  <si>
    <t>Estimate the applicable expenses for year one.</t>
  </si>
  <si>
    <t>List the employees you expect to hire (and information about their position), and the owner(s) names and salaries.</t>
  </si>
  <si>
    <t xml:space="preserve">Determine if your sales can be broken into different product or service categories (for example, a bar could break down their sales by food and beverages). List them in the table on the left and estimate year one sales. Next, estimate or state the cost of goods sold (COGS) percentage. Costs of goods sold refers to the direct costs of producing the goods or services of the business (if a bar purchases liquor from the state for $10 a bottle, and sells it for $50, then COGS would be 20 percent). </t>
  </si>
  <si>
    <t>*You're done! But, please feel free to check out the next tab (income statement), highlighted in red, to see your projected income statement for the first year. If you want to change any fields please do so in this current tab, not within the income statement.*</t>
  </si>
  <si>
    <t>Total Sales</t>
  </si>
  <si>
    <t>Total Expenses</t>
  </si>
  <si>
    <t>Step 4: PEOPLE</t>
  </si>
  <si>
    <t>Step 2a: SALES</t>
  </si>
  <si>
    <t>Step 2b: Seasonality</t>
  </si>
  <si>
    <t>Month</t>
  </si>
  <si>
    <t>Jan.</t>
  </si>
  <si>
    <t>Feb.</t>
  </si>
  <si>
    <t>March</t>
  </si>
  <si>
    <t>April</t>
  </si>
  <si>
    <t>May</t>
  </si>
  <si>
    <t>June</t>
  </si>
  <si>
    <t>July</t>
  </si>
  <si>
    <t>August</t>
  </si>
  <si>
    <t>September</t>
  </si>
  <si>
    <t>October</t>
  </si>
  <si>
    <t>November</t>
  </si>
  <si>
    <t>December</t>
  </si>
  <si>
    <t>Please make sure the total percentages add up to 100%</t>
  </si>
  <si>
    <t>The assumptions tab is designed to allow you to explain how you calculated the sales and expense figures you provided on the previous tab.</t>
  </si>
  <si>
    <t>Part 1: Sales</t>
  </si>
  <si>
    <t>Please discuss how you calculated your sales amounts and the sales increases you expect in the second and third years of operation.</t>
  </si>
  <si>
    <t>Sales Cateogry</t>
  </si>
  <si>
    <t>Sales Amount</t>
  </si>
  <si>
    <t>Year 2 % Increase</t>
  </si>
  <si>
    <t>Year 3 % Increase</t>
  </si>
  <si>
    <t>Explanation:</t>
  </si>
  <si>
    <t>Please explain how you calculated your sales here.</t>
  </si>
  <si>
    <t>Part 2: Expenses</t>
  </si>
  <si>
    <t>Expense Category</t>
  </si>
  <si>
    <t>Expense Amount</t>
  </si>
  <si>
    <t>If your sales categories experience seasonal sales fluctuations, they need to be accounted for in this step. For example, a restaurant may experience lower sales during the winter due to unpleasant weather and less foot traffic. An example of the seasonality for a restaurant is shown for Sales Category 1. For the other sales categories, they depict equal sales happening each month, which would indicate that there is no seasonality. For each of your revenue streams, please indicate the percentage of total sales expected each month. These percentages for the year must add up to exactly 100%. If you do not expect any seasonality, use the equal percentages shown in Sales Categories two through six.</t>
  </si>
  <si>
    <r>
      <t xml:space="preserve">Financial projections are an important piece to the business plan. Your consultant will use the information you input into this template to prepare your projected financial statements for the next three years. The information you provide does not have to be perfect, but the more accurate the information is, the better the projections will be. The applicable </t>
    </r>
    <r>
      <rPr>
        <i/>
        <sz val="11"/>
        <color theme="9" tint="-0.249977111117893"/>
        <rFont val="Calibri"/>
        <family val="2"/>
        <scheme val="minor"/>
      </rPr>
      <t>GREEN</t>
    </r>
    <r>
      <rPr>
        <sz val="11"/>
        <color theme="1"/>
        <rFont val="Calibri"/>
        <family val="2"/>
        <scheme val="minor"/>
      </rPr>
      <t xml:space="preserve"> coded fields AND tabs need inputs, while the others will calculate themselves or can stay blank. </t>
    </r>
  </si>
  <si>
    <t>Please discuss how you calculated each expense. There is also a place to enter expected annual increases for each expense item. Five percent is usually a good estimate, but feel free to update it if you have information that supports your change.</t>
  </si>
  <si>
    <t>Step 1a: FUNDING THE PROJECT</t>
  </si>
  <si>
    <t>Step 1b: Working Capital Needs</t>
  </si>
  <si>
    <t>Working Capital Need</t>
  </si>
  <si>
    <t>Amount</t>
  </si>
  <si>
    <t xml:space="preserve">Utilities </t>
  </si>
  <si>
    <t>Office Supplies</t>
  </si>
  <si>
    <t>Advertising &amp; Promotion</t>
  </si>
  <si>
    <t>Insurance</t>
  </si>
  <si>
    <t>Legal/Professional Services</t>
  </si>
  <si>
    <t>Cash Reserves</t>
  </si>
  <si>
    <t xml:space="preserve">This preliminary step to fully inputing your full sources and uses of funds for the project involve your input of all of the working capital funding needs that you anticipate for the project (if any). If you are unsure of exactly what the working capital will be used for, you can simple input any anticipated working capital needs into the "Cash Reserves" working capital use. You will notice that the total of these various working capital needs will be shown in the actual Working Capital Use of Funds in Step 1b below. </t>
  </si>
  <si>
    <t xml:space="preserve">Lease/Rent </t>
  </si>
  <si>
    <t>Licenses, Permits, &amp; Fees</t>
  </si>
  <si>
    <t>Improvements (decorating, remodeling, renovating, build-outs, etc.)</t>
  </si>
  <si>
    <t>Equipment (production equipment, office machines, security, etc.)</t>
  </si>
  <si>
    <t>Vehicles</t>
  </si>
  <si>
    <t>Signs (vehicle logo signs, interior of facility, exterior of facility)</t>
  </si>
  <si>
    <t>Intangible Assets (Goodwill, Liquor License)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</si>
</sst>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7" formatCode="&quot;$&quot;#,##0.00_);\(&quot;$&quot;#,##0.00\)"/>
    <numFmt numFmtId="44" formatCode="_(&quot;$&quot;* #,##0.00_);_(&quot;$&quot;* \(#,##0.00\);_(&quot;$&quot;* &quot;-&quot;??_);_(@_)"/>
    <numFmt numFmtId="43" formatCode="_(* #,##0.00_);_(* \(#,##0.00\);_(* &quot;-&quot;??_);_(@_)"/>
    <numFmt numFmtId="164" formatCode="0.0%"/>
    <numFmt numFmtId="165" formatCode="0_);\(0\)"/>
    <numFmt numFmtId="166" formatCode="_(* #,##0.0_);_(* \(#,##0.0\);_(* &quot;-&quot;??_);_(@_)"/>
    <numFmt numFmtId="167" formatCode="_(* #,##0_);_(* \(#,##0\);_(* &quot;-&quot;??_);_(@_)"/>
    <numFmt numFmtId="168" formatCode="0.0000%"/>
    <numFmt numFmtId="169" formatCode="General_)"/>
  </numFmts>
  <fonts count="22">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i/>
      <sz val="11"/>
      <color theme="1"/>
      <name val="Calibri"/>
      <family val="2"/>
      <scheme val="minor"/>
    </font>
    <font>
      <b/>
      <sz val="11"/>
      <color rgb="FFFF0000"/>
      <name val="Calibri"/>
      <family val="2"/>
      <scheme val="minor"/>
    </font>
    <font>
      <sz val="9"/>
      <name val="Calibri"/>
      <family val="2"/>
    </font>
    <font>
      <b/>
      <sz val="9"/>
      <name val="Calibri"/>
      <family val="2"/>
    </font>
    <font>
      <u/>
      <sz val="11"/>
      <color theme="10"/>
      <name val="Calibri"/>
      <family val="2"/>
      <scheme val="minor"/>
    </font>
    <font>
      <b/>
      <sz val="8"/>
      <name val="Calibri"/>
      <family val="2"/>
    </font>
    <font>
      <sz val="8"/>
      <name val="Calibri"/>
      <family val="2"/>
    </font>
    <font>
      <b/>
      <sz val="8"/>
      <color indexed="12"/>
      <name val="Calibri"/>
      <family val="2"/>
    </font>
    <font>
      <b/>
      <sz val="9"/>
      <name val="Calibri"/>
      <family val="2"/>
      <scheme val="minor"/>
    </font>
    <font>
      <sz val="8"/>
      <name val="Calibri"/>
      <family val="2"/>
      <scheme val="minor"/>
    </font>
    <font>
      <u/>
      <sz val="8"/>
      <color theme="10"/>
      <name val="Calibri"/>
      <family val="2"/>
      <scheme val="minor"/>
    </font>
    <font>
      <sz val="8"/>
      <color rgb="FFFF0000"/>
      <name val="Calibri"/>
      <family val="2"/>
    </font>
    <font>
      <sz val="8"/>
      <name val="Futura Book"/>
      <family val="2"/>
    </font>
    <font>
      <sz val="9"/>
      <name val="Calibri"/>
      <family val="2"/>
      <scheme val="minor"/>
    </font>
    <font>
      <b/>
      <sz val="9"/>
      <color theme="1"/>
      <name val="Calibri"/>
      <family val="2"/>
      <scheme val="minor"/>
    </font>
    <font>
      <i/>
      <sz val="11"/>
      <color theme="9" tint="-0.249977111117893"/>
      <name val="Calibri"/>
      <family val="2"/>
      <scheme val="minor"/>
    </font>
    <font>
      <sz val="11"/>
      <name val="Calibri"/>
      <family val="2"/>
      <scheme val="minor"/>
    </font>
    <font>
      <b/>
      <u/>
      <sz val="11"/>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indexed="22"/>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4" tint="0.5999938962981048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cellStyleXfs>
  <cellXfs count="183">
    <xf numFmtId="0" fontId="0" fillId="0" borderId="0" xfId="0"/>
    <xf numFmtId="0" fontId="3" fillId="0" borderId="0" xfId="0" applyFont="1"/>
    <xf numFmtId="0" fontId="0" fillId="0" borderId="1" xfId="0" applyBorder="1"/>
    <xf numFmtId="0" fontId="3" fillId="0" borderId="1" xfId="0" applyFont="1" applyBorder="1" applyAlignment="1">
      <alignment horizontal="center"/>
    </xf>
    <xf numFmtId="0" fontId="3" fillId="0" borderId="1" xfId="0" applyFont="1" applyBorder="1"/>
    <xf numFmtId="44" fontId="0" fillId="2" borderId="1" xfId="2" applyFont="1" applyFill="1" applyBorder="1"/>
    <xf numFmtId="10" fontId="0" fillId="2" borderId="1" xfId="3" applyNumberFormat="1" applyFont="1" applyFill="1" applyBorder="1"/>
    <xf numFmtId="0" fontId="0" fillId="2" borderId="1" xfId="0" applyFill="1" applyBorder="1"/>
    <xf numFmtId="5" fontId="6" fillId="0" borderId="0" xfId="0" applyNumberFormat="1" applyFont="1"/>
    <xf numFmtId="37" fontId="6" fillId="0" borderId="0" xfId="0" applyNumberFormat="1" applyFont="1"/>
    <xf numFmtId="5" fontId="7" fillId="3" borderId="2" xfId="0" applyNumberFormat="1" applyFont="1" applyFill="1" applyBorder="1"/>
    <xf numFmtId="0" fontId="9" fillId="0" borderId="1" xfId="0" applyFont="1" applyBorder="1"/>
    <xf numFmtId="165" fontId="9" fillId="0" borderId="1" xfId="0" applyNumberFormat="1" applyFont="1" applyBorder="1" applyAlignment="1">
      <alignment horizontal="center" vertical="center" wrapText="1"/>
    </xf>
    <xf numFmtId="165" fontId="9" fillId="0" borderId="0" xfId="0" applyNumberFormat="1" applyFont="1" applyAlignment="1">
      <alignment horizontal="center" vertical="center" wrapText="1"/>
    </xf>
    <xf numFmtId="0" fontId="10" fillId="0" borderId="3" xfId="0" applyFont="1" applyBorder="1"/>
    <xf numFmtId="165" fontId="10" fillId="0" borderId="3" xfId="0" applyNumberFormat="1" applyFont="1" applyBorder="1" applyAlignment="1">
      <alignment horizontal="center" vertical="center" wrapText="1"/>
    </xf>
    <xf numFmtId="165" fontId="10" fillId="0" borderId="0" xfId="0" applyNumberFormat="1" applyFont="1" applyAlignment="1">
      <alignment horizontal="center" vertical="center" wrapText="1"/>
    </xf>
    <xf numFmtId="0" fontId="10" fillId="0" borderId="4" xfId="0" applyFont="1" applyBorder="1" applyAlignment="1">
      <alignment horizontal="left" indent="2"/>
    </xf>
    <xf numFmtId="44" fontId="10" fillId="2" borderId="5" xfId="2" applyFont="1" applyFill="1" applyBorder="1"/>
    <xf numFmtId="44" fontId="10" fillId="0" borderId="5" xfId="2" applyFont="1" applyBorder="1"/>
    <xf numFmtId="44" fontId="10" fillId="0" borderId="6" xfId="2" applyFont="1" applyBorder="1"/>
    <xf numFmtId="165" fontId="10" fillId="0" borderId="0" xfId="0" applyNumberFormat="1" applyFont="1"/>
    <xf numFmtId="0" fontId="10" fillId="0" borderId="7" xfId="0" applyFont="1" applyBorder="1" applyAlignment="1">
      <alignment horizontal="left" indent="2"/>
    </xf>
    <xf numFmtId="164" fontId="10" fillId="2" borderId="1" xfId="3" applyNumberFormat="1" applyFont="1" applyFill="1" applyBorder="1"/>
    <xf numFmtId="164" fontId="10" fillId="0" borderId="1" xfId="3" applyNumberFormat="1" applyFont="1" applyFill="1" applyBorder="1"/>
    <xf numFmtId="164" fontId="10" fillId="0" borderId="8" xfId="3" applyNumberFormat="1" applyFont="1" applyFill="1" applyBorder="1"/>
    <xf numFmtId="166" fontId="10" fillId="2" borderId="1" xfId="1" applyNumberFormat="1" applyFont="1" applyFill="1" applyBorder="1"/>
    <xf numFmtId="166" fontId="10" fillId="0" borderId="1" xfId="1" applyNumberFormat="1" applyFont="1" applyFill="1" applyBorder="1"/>
    <xf numFmtId="166" fontId="10" fillId="0" borderId="8" xfId="1" applyNumberFormat="1" applyFont="1" applyFill="1" applyBorder="1"/>
    <xf numFmtId="0" fontId="10" fillId="0" borderId="9" xfId="0" applyFont="1" applyBorder="1" applyAlignment="1">
      <alignment horizontal="left" indent="2"/>
    </xf>
    <xf numFmtId="166" fontId="10" fillId="2" borderId="10" xfId="1" applyNumberFormat="1" applyFont="1" applyFill="1" applyBorder="1"/>
    <xf numFmtId="166" fontId="10" fillId="0" borderId="10" xfId="1" applyNumberFormat="1" applyFont="1" applyFill="1" applyBorder="1"/>
    <xf numFmtId="166" fontId="10" fillId="0" borderId="11" xfId="1" applyNumberFormat="1" applyFont="1" applyFill="1" applyBorder="1"/>
    <xf numFmtId="0" fontId="10" fillId="0" borderId="12" xfId="0" applyFont="1" applyBorder="1"/>
    <xf numFmtId="166" fontId="10" fillId="0" borderId="12" xfId="1" applyNumberFormat="1" applyFont="1" applyBorder="1"/>
    <xf numFmtId="166" fontId="10" fillId="0" borderId="12" xfId="1" applyNumberFormat="1" applyFont="1" applyFill="1" applyBorder="1"/>
    <xf numFmtId="44" fontId="10" fillId="0" borderId="5" xfId="2" applyFont="1" applyFill="1" applyBorder="1"/>
    <xf numFmtId="44" fontId="10" fillId="0" borderId="6" xfId="2" applyFont="1" applyFill="1" applyBorder="1"/>
    <xf numFmtId="0" fontId="10" fillId="0" borderId="0" xfId="0" applyFont="1" applyAlignment="1">
      <alignment horizontal="left" indent="2"/>
    </xf>
    <xf numFmtId="166" fontId="11" fillId="0" borderId="0" xfId="1" applyNumberFormat="1" applyFont="1" applyBorder="1"/>
    <xf numFmtId="0" fontId="10" fillId="0" borderId="0" xfId="0" applyFont="1"/>
    <xf numFmtId="44" fontId="10" fillId="0" borderId="0" xfId="2" applyFont="1" applyBorder="1"/>
    <xf numFmtId="0" fontId="9" fillId="0" borderId="1" xfId="0" applyFont="1" applyBorder="1" applyAlignment="1">
      <alignment horizontal="left"/>
    </xf>
    <xf numFmtId="44" fontId="9" fillId="0" borderId="1" xfId="2" applyFont="1" applyBorder="1" applyAlignment="1">
      <alignment horizontal="center"/>
    </xf>
    <xf numFmtId="0" fontId="10" fillId="0" borderId="1" xfId="0" applyFont="1" applyBorder="1"/>
    <xf numFmtId="167" fontId="10" fillId="0" borderId="1" xfId="1" applyNumberFormat="1" applyFont="1" applyBorder="1"/>
    <xf numFmtId="43" fontId="10" fillId="0" borderId="1" xfId="1" applyFont="1" applyBorder="1"/>
    <xf numFmtId="166" fontId="10" fillId="0" borderId="1" xfId="1" applyNumberFormat="1" applyFont="1" applyBorder="1"/>
    <xf numFmtId="43" fontId="10" fillId="0" borderId="12" xfId="1" applyFont="1" applyBorder="1"/>
    <xf numFmtId="166" fontId="10" fillId="0" borderId="0" xfId="1" applyNumberFormat="1" applyFont="1" applyBorder="1"/>
    <xf numFmtId="44" fontId="10" fillId="0" borderId="1" xfId="2" applyFont="1" applyBorder="1"/>
    <xf numFmtId="0" fontId="9" fillId="0" borderId="0" xfId="0" applyFont="1"/>
    <xf numFmtId="44" fontId="12" fillId="0" borderId="1" xfId="2" applyFont="1" applyBorder="1" applyAlignment="1">
      <alignment horizontal="center"/>
    </xf>
    <xf numFmtId="44" fontId="10" fillId="0" borderId="3" xfId="2" applyFont="1" applyBorder="1"/>
    <xf numFmtId="165" fontId="10" fillId="0" borderId="1" xfId="0" applyNumberFormat="1" applyFont="1" applyBorder="1"/>
    <xf numFmtId="0" fontId="10" fillId="0" borderId="13" xfId="0" applyFont="1" applyBorder="1"/>
    <xf numFmtId="44" fontId="9" fillId="2" borderId="14" xfId="2" applyFont="1" applyFill="1" applyBorder="1"/>
    <xf numFmtId="44" fontId="10" fillId="0" borderId="15" xfId="2" applyFont="1" applyBorder="1"/>
    <xf numFmtId="44" fontId="10" fillId="0" borderId="16" xfId="2" applyFont="1" applyBorder="1"/>
    <xf numFmtId="44" fontId="9" fillId="0" borderId="3" xfId="2" applyFont="1" applyBorder="1" applyAlignment="1">
      <alignment horizontal="center"/>
    </xf>
    <xf numFmtId="168" fontId="10" fillId="2" borderId="14" xfId="3" applyNumberFormat="1" applyFont="1" applyFill="1" applyBorder="1"/>
    <xf numFmtId="168" fontId="10" fillId="0" borderId="15" xfId="3" applyNumberFormat="1" applyFont="1" applyBorder="1"/>
    <xf numFmtId="168" fontId="10" fillId="0" borderId="1" xfId="3" applyNumberFormat="1" applyFont="1" applyBorder="1"/>
    <xf numFmtId="169" fontId="10" fillId="0" borderId="16" xfId="1" applyNumberFormat="1" applyFont="1" applyFill="1" applyBorder="1"/>
    <xf numFmtId="43" fontId="10" fillId="0" borderId="16" xfId="1" applyFont="1" applyFill="1" applyBorder="1"/>
    <xf numFmtId="168" fontId="10" fillId="0" borderId="16" xfId="3" applyNumberFormat="1" applyFont="1" applyBorder="1"/>
    <xf numFmtId="44" fontId="10" fillId="0" borderId="1" xfId="2" applyFont="1" applyFill="1" applyBorder="1"/>
    <xf numFmtId="0" fontId="9" fillId="0" borderId="0" xfId="0" applyFont="1" applyAlignment="1">
      <alignment horizontal="center"/>
    </xf>
    <xf numFmtId="44" fontId="10" fillId="0" borderId="0" xfId="0" applyNumberFormat="1" applyFont="1"/>
    <xf numFmtId="5" fontId="10" fillId="0" borderId="0" xfId="0" applyNumberFormat="1" applyFont="1"/>
    <xf numFmtId="37" fontId="10" fillId="0" borderId="0" xfId="0" applyNumberFormat="1" applyFont="1" applyAlignment="1">
      <alignment horizontal="center"/>
    </xf>
    <xf numFmtId="37" fontId="10" fillId="0" borderId="0" xfId="0" applyNumberFormat="1" applyFont="1"/>
    <xf numFmtId="10" fontId="10" fillId="0" borderId="0" xfId="3" applyNumberFormat="1" applyFont="1"/>
    <xf numFmtId="0" fontId="13" fillId="0" borderId="0" xfId="0" applyFont="1"/>
    <xf numFmtId="169" fontId="14" fillId="0" borderId="0" xfId="4" applyNumberFormat="1" applyFont="1"/>
    <xf numFmtId="14" fontId="10" fillId="0" borderId="0" xfId="0" applyNumberFormat="1" applyFont="1"/>
    <xf numFmtId="169" fontId="9" fillId="0" borderId="0" xfId="0" applyNumberFormat="1" applyFont="1"/>
    <xf numFmtId="0" fontId="16" fillId="0" borderId="0" xfId="0" applyFont="1"/>
    <xf numFmtId="169" fontId="10" fillId="0" borderId="0" xfId="0" applyNumberFormat="1" applyFont="1" applyAlignment="1">
      <alignment horizontal="left"/>
    </xf>
    <xf numFmtId="39" fontId="10" fillId="0" borderId="0" xfId="0" applyNumberFormat="1" applyFont="1"/>
    <xf numFmtId="7" fontId="10" fillId="0" borderId="0" xfId="0" applyNumberFormat="1" applyFont="1"/>
    <xf numFmtId="164" fontId="10" fillId="2" borderId="0" xfId="0" applyNumberFormat="1" applyFont="1" applyFill="1"/>
    <xf numFmtId="169" fontId="10" fillId="2" borderId="0" xfId="0" applyNumberFormat="1" applyFont="1" applyFill="1"/>
    <xf numFmtId="169" fontId="10" fillId="0" borderId="0" xfId="0" applyNumberFormat="1" applyFont="1"/>
    <xf numFmtId="169" fontId="10" fillId="0" borderId="0" xfId="0" applyNumberFormat="1" applyFont="1" applyAlignment="1">
      <alignment horizontal="right"/>
    </xf>
    <xf numFmtId="169" fontId="9" fillId="0" borderId="0" xfId="0" applyNumberFormat="1" applyFont="1" applyAlignment="1">
      <alignment horizontal="left"/>
    </xf>
    <xf numFmtId="39" fontId="17" fillId="0" borderId="0" xfId="0" applyNumberFormat="1" applyFont="1"/>
    <xf numFmtId="0" fontId="15" fillId="0" borderId="0" xfId="0" applyFont="1" applyAlignment="1">
      <alignment horizontal="left"/>
    </xf>
    <xf numFmtId="0" fontId="10" fillId="0" borderId="0" xfId="0" applyFont="1" applyAlignment="1">
      <alignment horizontal="left"/>
    </xf>
    <xf numFmtId="5" fontId="7" fillId="0" borderId="0" xfId="0" applyNumberFormat="1" applyFont="1" applyAlignment="1">
      <alignment horizontal="left"/>
    </xf>
    <xf numFmtId="5" fontId="6" fillId="0" borderId="0" xfId="0" applyNumberFormat="1" applyFont="1" applyAlignment="1">
      <alignment horizontal="left"/>
    </xf>
    <xf numFmtId="0" fontId="18" fillId="0" borderId="0" xfId="0" applyFont="1" applyAlignment="1">
      <alignment horizontal="center"/>
    </xf>
    <xf numFmtId="166" fontId="11" fillId="0" borderId="0" xfId="1" applyNumberFormat="1" applyFont="1" applyFill="1" applyBorder="1"/>
    <xf numFmtId="44" fontId="10" fillId="0" borderId="0" xfId="2" applyFont="1" applyFill="1" applyBorder="1"/>
    <xf numFmtId="166" fontId="10" fillId="0" borderId="0" xfId="1" applyNumberFormat="1" applyFont="1" applyFill="1" applyBorder="1"/>
    <xf numFmtId="164" fontId="10" fillId="0" borderId="0" xfId="3" applyNumberFormat="1" applyFont="1" applyFill="1" applyBorder="1"/>
    <xf numFmtId="0" fontId="9" fillId="0" borderId="0" xfId="0" applyFont="1" applyAlignment="1">
      <alignment horizontal="left"/>
    </xf>
    <xf numFmtId="44" fontId="9" fillId="0" borderId="0" xfId="2" applyFont="1" applyFill="1" applyBorder="1" applyAlignment="1">
      <alignment horizontal="center"/>
    </xf>
    <xf numFmtId="167" fontId="10" fillId="0" borderId="0" xfId="1" applyNumberFormat="1" applyFont="1" applyFill="1" applyBorder="1"/>
    <xf numFmtId="43" fontId="10" fillId="0" borderId="0" xfId="1" applyFont="1" applyFill="1" applyBorder="1"/>
    <xf numFmtId="44" fontId="9" fillId="0" borderId="0" xfId="2" applyFont="1" applyFill="1" applyBorder="1"/>
    <xf numFmtId="168" fontId="10" fillId="0" borderId="0" xfId="3" applyNumberFormat="1" applyFont="1" applyFill="1" applyBorder="1"/>
    <xf numFmtId="169" fontId="10" fillId="0" borderId="0" xfId="1" applyNumberFormat="1" applyFont="1" applyFill="1" applyBorder="1"/>
    <xf numFmtId="10" fontId="10" fillId="0" borderId="0" xfId="3" applyNumberFormat="1" applyFont="1" applyFill="1" applyBorder="1"/>
    <xf numFmtId="44" fontId="0" fillId="5" borderId="1" xfId="2" applyFont="1" applyFill="1" applyBorder="1"/>
    <xf numFmtId="10" fontId="0" fillId="5" borderId="1" xfId="3" applyNumberFormat="1" applyFont="1" applyFill="1" applyBorder="1"/>
    <xf numFmtId="0" fontId="0" fillId="5" borderId="1" xfId="0" applyFill="1" applyBorder="1"/>
    <xf numFmtId="44" fontId="0" fillId="6" borderId="1" xfId="0" applyNumberFormat="1" applyFill="1" applyBorder="1"/>
    <xf numFmtId="0" fontId="0" fillId="5" borderId="1" xfId="0" applyFill="1" applyBorder="1" applyAlignment="1">
      <alignment horizontal="center"/>
    </xf>
    <xf numFmtId="0" fontId="5" fillId="0" borderId="0" xfId="0" applyFont="1"/>
    <xf numFmtId="0" fontId="0" fillId="0" borderId="20" xfId="0" applyBorder="1"/>
    <xf numFmtId="0" fontId="0" fillId="0" borderId="21" xfId="0" applyBorder="1"/>
    <xf numFmtId="0" fontId="3" fillId="0" borderId="20" xfId="0" applyFont="1" applyBorder="1"/>
    <xf numFmtId="0" fontId="0" fillId="0" borderId="7" xfId="0" applyBorder="1"/>
    <xf numFmtId="0" fontId="3" fillId="0" borderId="7" xfId="0" applyFont="1" applyBorder="1"/>
    <xf numFmtId="0" fontId="5" fillId="0" borderId="21" xfId="0" applyFont="1" applyBorder="1" applyAlignment="1">
      <alignment vertical="top"/>
    </xf>
    <xf numFmtId="0" fontId="3" fillId="6" borderId="7" xfId="0" applyFont="1" applyFill="1" applyBorder="1"/>
    <xf numFmtId="0" fontId="0" fillId="0" borderId="21" xfId="0" applyBorder="1" applyAlignment="1">
      <alignment vertical="top"/>
    </xf>
    <xf numFmtId="0" fontId="0" fillId="0" borderId="17" xfId="0" applyBorder="1"/>
    <xf numFmtId="0" fontId="0" fillId="0" borderId="18" xfId="0" applyBorder="1"/>
    <xf numFmtId="0" fontId="0" fillId="0" borderId="19" xfId="0" applyBorder="1"/>
    <xf numFmtId="0" fontId="3" fillId="0" borderId="8" xfId="0" applyFont="1" applyBorder="1"/>
    <xf numFmtId="0" fontId="3" fillId="5" borderId="7" xfId="0" applyFont="1" applyFill="1" applyBorder="1"/>
    <xf numFmtId="10" fontId="0" fillId="5" borderId="8" xfId="3" applyNumberFormat="1" applyFont="1" applyFill="1" applyBorder="1"/>
    <xf numFmtId="0" fontId="0" fillId="5" borderId="7" xfId="0" applyFill="1" applyBorder="1"/>
    <xf numFmtId="0" fontId="3" fillId="0" borderId="7" xfId="0" applyFont="1" applyBorder="1" applyAlignment="1">
      <alignment horizontal="center"/>
    </xf>
    <xf numFmtId="0" fontId="0" fillId="0" borderId="0" xfId="0" applyAlignment="1">
      <alignment horizontal="left" vertical="top" wrapText="1"/>
    </xf>
    <xf numFmtId="0" fontId="4" fillId="0" borderId="0" xfId="0" applyFont="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10" fontId="0" fillId="0" borderId="10" xfId="0" applyNumberFormat="1" applyBorder="1" applyAlignment="1">
      <alignment horizontal="center"/>
    </xf>
    <xf numFmtId="44" fontId="0" fillId="0" borderId="1" xfId="0" applyNumberFormat="1" applyBorder="1"/>
    <xf numFmtId="10" fontId="20" fillId="5" borderId="1" xfId="3" applyNumberFormat="1" applyFont="1" applyFill="1" applyBorder="1"/>
    <xf numFmtId="0" fontId="4" fillId="0" borderId="31" xfId="0" applyFont="1" applyBorder="1"/>
    <xf numFmtId="0" fontId="0" fillId="5" borderId="8" xfId="0" applyFill="1" applyBorder="1" applyAlignment="1">
      <alignment wrapText="1"/>
    </xf>
    <xf numFmtId="0" fontId="0" fillId="0" borderId="9" xfId="0" applyBorder="1"/>
    <xf numFmtId="44" fontId="0" fillId="0" borderId="10" xfId="0" applyNumberFormat="1" applyBorder="1"/>
    <xf numFmtId="10" fontId="20" fillId="5" borderId="10" xfId="3" applyNumberFormat="1" applyFont="1" applyFill="1" applyBorder="1"/>
    <xf numFmtId="0" fontId="0" fillId="5" borderId="11" xfId="0" applyFill="1" applyBorder="1" applyAlignment="1">
      <alignment wrapText="1"/>
    </xf>
    <xf numFmtId="0" fontId="4" fillId="0" borderId="31" xfId="0" applyFont="1" applyBorder="1" applyAlignment="1">
      <alignment vertical="center"/>
    </xf>
    <xf numFmtId="0" fontId="0" fillId="5" borderId="8" xfId="0" applyFill="1" applyBorder="1" applyAlignment="1">
      <alignment horizontal="left" vertical="top" wrapText="1"/>
    </xf>
    <xf numFmtId="10" fontId="0" fillId="5" borderId="10" xfId="3" applyNumberFormat="1" applyFont="1" applyFill="1" applyBorder="1"/>
    <xf numFmtId="0" fontId="0" fillId="5" borderId="11" xfId="0" applyFill="1" applyBorder="1" applyAlignment="1">
      <alignment horizontal="left" vertical="top" wrapText="1"/>
    </xf>
    <xf numFmtId="0" fontId="0" fillId="0" borderId="0" xfId="0" applyAlignment="1">
      <alignment wrapText="1"/>
    </xf>
    <xf numFmtId="0" fontId="0" fillId="0" borderId="21" xfId="0" applyBorder="1" applyAlignment="1">
      <alignment wrapText="1"/>
    </xf>
    <xf numFmtId="0" fontId="3" fillId="0" borderId="8" xfId="0" applyFont="1" applyBorder="1" applyAlignment="1">
      <alignment horizontal="center" wrapText="1"/>
    </xf>
    <xf numFmtId="0" fontId="5" fillId="0" borderId="0" xfId="0" applyFont="1" applyAlignment="1">
      <alignment horizontal="left" vertical="top" wrapText="1"/>
    </xf>
    <xf numFmtId="0" fontId="0" fillId="0" borderId="25" xfId="0" applyBorder="1"/>
    <xf numFmtId="0" fontId="3" fillId="0" borderId="17" xfId="0" applyFont="1" applyBorder="1"/>
    <xf numFmtId="44" fontId="0" fillId="0" borderId="18" xfId="2" applyFont="1" applyFill="1" applyBorder="1"/>
    <xf numFmtId="0" fontId="21" fillId="0" borderId="7" xfId="0" applyFont="1" applyBorder="1"/>
    <xf numFmtId="0" fontId="21" fillId="0" borderId="1" xfId="0" applyFont="1" applyBorder="1"/>
    <xf numFmtId="44" fontId="3" fillId="5" borderId="1" xfId="2" applyFont="1" applyFill="1" applyBorder="1"/>
    <xf numFmtId="44" fontId="3" fillId="6" borderId="1" xfId="2" applyFont="1" applyFill="1" applyBorder="1"/>
    <xf numFmtId="44" fontId="3" fillId="6" borderId="1" xfId="0" applyNumberFormat="1" applyFont="1" applyFill="1" applyBorder="1"/>
    <xf numFmtId="0" fontId="4" fillId="4" borderId="28" xfId="0" applyFont="1" applyFill="1" applyBorder="1" applyAlignment="1">
      <alignment horizontal="center"/>
    </xf>
    <xf numFmtId="0" fontId="4" fillId="4" borderId="29" xfId="0" applyFont="1" applyFill="1" applyBorder="1" applyAlignment="1">
      <alignment horizontal="center"/>
    </xf>
    <xf numFmtId="0" fontId="4" fillId="4" borderId="30" xfId="0" applyFont="1" applyFill="1" applyBorder="1" applyAlignment="1">
      <alignment horizontal="center"/>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20" xfId="0" applyBorder="1" applyAlignment="1">
      <alignment horizontal="left" vertical="top" wrapText="1"/>
    </xf>
    <xf numFmtId="0" fontId="0" fillId="0" borderId="0" xfId="0" applyAlignment="1">
      <alignment horizontal="left" vertical="top" wrapText="1"/>
    </xf>
    <xf numFmtId="0" fontId="0" fillId="0" borderId="21" xfId="0" applyBorder="1" applyAlignment="1">
      <alignment horizontal="left" vertical="top" wrapText="1"/>
    </xf>
    <xf numFmtId="0" fontId="5" fillId="0" borderId="22" xfId="0" applyFont="1" applyBorder="1" applyAlignment="1">
      <alignment horizontal="center" wrapText="1"/>
    </xf>
    <xf numFmtId="0" fontId="5" fillId="0" borderId="23" xfId="0" applyFont="1" applyBorder="1" applyAlignment="1">
      <alignment horizontal="center" wrapText="1"/>
    </xf>
    <xf numFmtId="0" fontId="5" fillId="0" borderId="24" xfId="0" applyFont="1" applyBorder="1" applyAlignment="1">
      <alignment horizontal="center" wrapText="1"/>
    </xf>
    <xf numFmtId="0" fontId="5" fillId="0" borderId="0" xfId="0" applyFont="1" applyAlignment="1">
      <alignment horizontal="left" vertical="top" wrapText="1"/>
    </xf>
    <xf numFmtId="0" fontId="4" fillId="4" borderId="22" xfId="0" applyFont="1" applyFill="1" applyBorder="1" applyAlignment="1">
      <alignment horizontal="center"/>
    </xf>
    <xf numFmtId="0" fontId="4" fillId="4" borderId="23" xfId="0" applyFont="1" applyFill="1" applyBorder="1" applyAlignment="1">
      <alignment horizontal="center"/>
    </xf>
    <xf numFmtId="0" fontId="4" fillId="4" borderId="24" xfId="0" applyFont="1" applyFill="1" applyBorder="1" applyAlignment="1">
      <alignment horizontal="center"/>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2" xfId="0" applyBorder="1" applyAlignment="1">
      <alignment horizontal="left" wrapText="1"/>
    </xf>
    <xf numFmtId="0" fontId="0" fillId="0" borderId="23" xfId="0" applyBorder="1" applyAlignment="1">
      <alignment horizontal="left" wrapText="1"/>
    </xf>
    <xf numFmtId="0" fontId="0" fillId="0" borderId="24" xfId="0" applyBorder="1" applyAlignment="1">
      <alignment horizontal="left" wrapText="1"/>
    </xf>
    <xf numFmtId="0" fontId="0" fillId="0" borderId="32" xfId="0" applyBorder="1" applyAlignment="1">
      <alignment horizontal="left" wrapText="1"/>
    </xf>
    <xf numFmtId="0" fontId="0" fillId="0" borderId="33" xfId="0" applyBorder="1" applyAlignment="1">
      <alignment horizontal="left" wrapText="1"/>
    </xf>
    <xf numFmtId="0" fontId="0" fillId="0" borderId="32" xfId="0" applyBorder="1" applyAlignment="1">
      <alignment horizontal="left" vertical="top" wrapText="1"/>
    </xf>
    <xf numFmtId="0" fontId="0" fillId="0" borderId="33" xfId="0" applyBorder="1" applyAlignment="1">
      <alignment horizontal="left" vertical="top" wrapText="1"/>
    </xf>
    <xf numFmtId="0" fontId="2" fillId="0" borderId="0" xfId="0" applyFont="1" applyAlignment="1">
      <alignment horizontal="left" vertical="top" wrapText="1"/>
    </xf>
    <xf numFmtId="0" fontId="15" fillId="0" borderId="0" xfId="0" applyFont="1" applyAlignment="1">
      <alignment horizontal="left" wrapText="1"/>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247650</xdr:colOff>
      <xdr:row>38</xdr:row>
      <xdr:rowOff>114300</xdr:rowOff>
    </xdr:from>
    <xdr:to>
      <xdr:col>3</xdr:col>
      <xdr:colOff>657225</xdr:colOff>
      <xdr:row>54</xdr:row>
      <xdr:rowOff>104775</xdr:rowOff>
    </xdr:to>
    <xdr:sp macro="" textlink="">
      <xdr:nvSpPr>
        <xdr:cNvPr id="2" name="Right Bracket 1">
          <a:extLst>
            <a:ext uri="{FF2B5EF4-FFF2-40B4-BE49-F238E27FC236}">
              <a16:creationId xmlns:a16="http://schemas.microsoft.com/office/drawing/2014/main" id="{235105A3-827D-4450-93E8-F62E64F567B4}"/>
            </a:ext>
          </a:extLst>
        </xdr:cNvPr>
        <xdr:cNvSpPr/>
      </xdr:nvSpPr>
      <xdr:spPr>
        <a:xfrm>
          <a:off x="3752850" y="3762375"/>
          <a:ext cx="409575" cy="26574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hyperlink" Target="http://www.uc.pa.gov/employers-uc-services-uc-tax/uc-tax-rates/Pages/Types-of-Rate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BF2D9-7FC8-4485-B48A-9350DF2FB282}">
  <sheetPr>
    <tabColor rgb="FF92D050"/>
    <pageSetUpPr fitToPage="1"/>
  </sheetPr>
  <dimension ref="B1:Q131"/>
  <sheetViews>
    <sheetView showGridLines="0" tabSelected="1" zoomScale="80" zoomScaleNormal="80" workbookViewId="0">
      <selection activeCell="L43" sqref="L43"/>
    </sheetView>
  </sheetViews>
  <sheetFormatPr defaultRowHeight="15"/>
  <cols>
    <col min="1" max="1" width="9.140625" customWidth="1"/>
    <col min="2" max="2" width="63.42578125" bestFit="1" customWidth="1"/>
    <col min="3" max="3" width="14.42578125" bestFit="1" customWidth="1"/>
    <col min="4" max="4" width="12.42578125" bestFit="1" customWidth="1"/>
    <col min="5" max="5" width="13.28515625" bestFit="1" customWidth="1"/>
    <col min="6" max="6" width="21.7109375" bestFit="1" customWidth="1"/>
    <col min="9" max="9" width="10.85546875" bestFit="1" customWidth="1"/>
    <col min="10" max="10" width="16.7109375" bestFit="1" customWidth="1"/>
    <col min="11" max="11" width="17.28515625" bestFit="1" customWidth="1"/>
    <col min="12" max="15" width="16.7109375" bestFit="1" customWidth="1"/>
  </cols>
  <sheetData>
    <row r="1" spans="2:7" ht="15.75" thickBot="1"/>
    <row r="2" spans="2:7" ht="15.75" thickBot="1">
      <c r="B2" s="168" t="s">
        <v>0</v>
      </c>
      <c r="C2" s="169"/>
      <c r="D2" s="169"/>
      <c r="E2" s="169"/>
      <c r="F2" s="169"/>
      <c r="G2" s="170"/>
    </row>
    <row r="3" spans="2:7" ht="75.75" customHeight="1" thickBot="1">
      <c r="B3" s="171" t="s">
        <v>203</v>
      </c>
      <c r="C3" s="172"/>
      <c r="D3" s="172"/>
      <c r="E3" s="172"/>
      <c r="F3" s="172"/>
      <c r="G3" s="173"/>
    </row>
    <row r="4" spans="2:7" ht="21" customHeight="1" thickBot="1">
      <c r="B4" s="126"/>
      <c r="C4" s="126"/>
      <c r="D4" s="126"/>
      <c r="E4" s="126"/>
      <c r="F4" s="126"/>
      <c r="G4" s="126"/>
    </row>
    <row r="5" spans="2:7" ht="15.75" thickBot="1">
      <c r="B5" s="168" t="s">
        <v>206</v>
      </c>
      <c r="C5" s="169"/>
      <c r="D5" s="169"/>
      <c r="E5" s="169"/>
      <c r="F5" s="169"/>
      <c r="G5" s="170"/>
    </row>
    <row r="6" spans="2:7" ht="74.25" customHeight="1">
      <c r="B6" s="161" t="s">
        <v>215</v>
      </c>
      <c r="C6" s="162"/>
      <c r="D6" s="162"/>
      <c r="E6" s="162"/>
      <c r="F6" s="162"/>
      <c r="G6" s="163"/>
    </row>
    <row r="7" spans="2:7">
      <c r="B7" s="147"/>
      <c r="G7" s="111"/>
    </row>
    <row r="8" spans="2:7">
      <c r="B8" s="150" t="s">
        <v>207</v>
      </c>
      <c r="C8" s="151" t="s">
        <v>208</v>
      </c>
      <c r="G8" s="111"/>
    </row>
    <row r="9" spans="2:7">
      <c r="B9" s="114" t="s">
        <v>209</v>
      </c>
      <c r="C9" s="104"/>
      <c r="G9" s="111"/>
    </row>
    <row r="10" spans="2:7">
      <c r="B10" s="114" t="s">
        <v>210</v>
      </c>
      <c r="C10" s="104"/>
      <c r="G10" s="111"/>
    </row>
    <row r="11" spans="2:7">
      <c r="B11" s="114" t="s">
        <v>211</v>
      </c>
      <c r="C11" s="104"/>
      <c r="G11" s="111"/>
    </row>
    <row r="12" spans="2:7">
      <c r="B12" s="114" t="s">
        <v>212</v>
      </c>
      <c r="C12" s="104"/>
      <c r="G12" s="111"/>
    </row>
    <row r="13" spans="2:7">
      <c r="B13" s="114" t="s">
        <v>213</v>
      </c>
      <c r="C13" s="104"/>
      <c r="G13" s="111"/>
    </row>
    <row r="14" spans="2:7">
      <c r="B14" s="114" t="s">
        <v>214</v>
      </c>
      <c r="C14" s="104"/>
      <c r="G14" s="111"/>
    </row>
    <row r="15" spans="2:7">
      <c r="B15" s="114" t="s">
        <v>216</v>
      </c>
      <c r="C15" s="104"/>
      <c r="G15" s="111"/>
    </row>
    <row r="16" spans="2:7">
      <c r="B16" s="114" t="s">
        <v>217</v>
      </c>
      <c r="C16" s="104"/>
      <c r="G16" s="111"/>
    </row>
    <row r="17" spans="2:7">
      <c r="B17" s="114" t="s">
        <v>127</v>
      </c>
      <c r="C17" s="152">
        <f>SUM(C9:C16)</f>
        <v>0</v>
      </c>
      <c r="G17" s="111"/>
    </row>
    <row r="18" spans="2:7" ht="15.75" thickBot="1">
      <c r="B18" s="148"/>
      <c r="C18" s="149"/>
      <c r="D18" s="119"/>
      <c r="E18" s="119"/>
      <c r="F18" s="119"/>
      <c r="G18" s="120"/>
    </row>
    <row r="19" spans="2:7" ht="21" customHeight="1" thickBot="1">
      <c r="B19" s="126"/>
      <c r="C19" s="126"/>
      <c r="D19" s="126"/>
      <c r="E19" s="126"/>
      <c r="F19" s="126"/>
      <c r="G19" s="126"/>
    </row>
    <row r="20" spans="2:7" ht="15.75" thickBot="1">
      <c r="B20" s="168" t="s">
        <v>205</v>
      </c>
      <c r="C20" s="169"/>
      <c r="D20" s="169"/>
      <c r="E20" s="169"/>
      <c r="F20" s="169"/>
      <c r="G20" s="170"/>
    </row>
    <row r="21" spans="2:7" ht="31.5" customHeight="1">
      <c r="B21" s="161" t="s">
        <v>158</v>
      </c>
      <c r="C21" s="162"/>
      <c r="D21" s="162"/>
      <c r="E21" s="162"/>
      <c r="F21" s="162"/>
      <c r="G21" s="163"/>
    </row>
    <row r="22" spans="2:7">
      <c r="B22" s="110"/>
      <c r="G22" s="111"/>
    </row>
    <row r="23" spans="2:7">
      <c r="B23" s="112" t="s">
        <v>1</v>
      </c>
      <c r="G23" s="111"/>
    </row>
    <row r="24" spans="2:7">
      <c r="B24" s="110"/>
      <c r="G24" s="111"/>
    </row>
    <row r="25" spans="2:7" ht="15" customHeight="1">
      <c r="B25" s="113"/>
      <c r="C25" s="3" t="s">
        <v>2</v>
      </c>
      <c r="D25" s="3" t="s">
        <v>3</v>
      </c>
      <c r="E25" s="3" t="s">
        <v>4</v>
      </c>
      <c r="G25" s="111"/>
    </row>
    <row r="26" spans="2:7">
      <c r="B26" s="114" t="s">
        <v>74</v>
      </c>
      <c r="C26" s="104">
        <v>0</v>
      </c>
      <c r="D26" s="105">
        <v>0</v>
      </c>
      <c r="E26" s="106">
        <v>20</v>
      </c>
      <c r="G26" s="115"/>
    </row>
    <row r="27" spans="2:7">
      <c r="B27" s="114" t="s">
        <v>75</v>
      </c>
      <c r="C27" s="104">
        <v>0</v>
      </c>
      <c r="D27" s="105">
        <v>0</v>
      </c>
      <c r="E27" s="106">
        <v>20</v>
      </c>
      <c r="G27" s="111"/>
    </row>
    <row r="28" spans="2:7" hidden="1">
      <c r="B28" s="114" t="s">
        <v>76</v>
      </c>
      <c r="C28" s="5">
        <v>0</v>
      </c>
      <c r="D28" s="6">
        <v>0</v>
      </c>
      <c r="E28" s="7">
        <v>20</v>
      </c>
      <c r="G28" s="111"/>
    </row>
    <row r="29" spans="2:7" hidden="1">
      <c r="B29" s="114" t="s">
        <v>77</v>
      </c>
      <c r="C29" s="5">
        <v>0</v>
      </c>
      <c r="D29" s="6">
        <v>0</v>
      </c>
      <c r="E29" s="7">
        <v>20</v>
      </c>
      <c r="G29" s="111"/>
    </row>
    <row r="30" spans="2:7" hidden="1">
      <c r="B30" s="114" t="s">
        <v>78</v>
      </c>
      <c r="C30" s="5">
        <v>0</v>
      </c>
      <c r="D30" s="6">
        <v>0</v>
      </c>
      <c r="E30" s="7">
        <v>20</v>
      </c>
      <c r="G30" s="111"/>
    </row>
    <row r="31" spans="2:7" hidden="1">
      <c r="B31" s="114" t="s">
        <v>79</v>
      </c>
      <c r="C31" s="5">
        <v>0</v>
      </c>
      <c r="D31" s="6">
        <v>0</v>
      </c>
      <c r="E31" s="7">
        <v>20</v>
      </c>
      <c r="G31" s="111"/>
    </row>
    <row r="32" spans="2:7">
      <c r="B32" s="110"/>
      <c r="G32" s="111"/>
    </row>
    <row r="33" spans="2:7">
      <c r="B33" s="113"/>
      <c r="C33" s="4" t="str">
        <f>C25</f>
        <v>$ Amount</v>
      </c>
      <c r="G33" s="111"/>
    </row>
    <row r="34" spans="2:7">
      <c r="B34" s="114" t="s">
        <v>5</v>
      </c>
      <c r="C34" s="104">
        <v>0</v>
      </c>
      <c r="G34" s="111"/>
    </row>
    <row r="35" spans="2:7">
      <c r="B35" s="110"/>
      <c r="G35" s="111"/>
    </row>
    <row r="36" spans="2:7" hidden="1">
      <c r="B36" s="113"/>
      <c r="C36" s="4" t="s">
        <v>2</v>
      </c>
      <c r="G36" s="111"/>
    </row>
    <row r="37" spans="2:7" hidden="1">
      <c r="B37" s="114" t="s">
        <v>6</v>
      </c>
      <c r="C37" s="5">
        <v>0</v>
      </c>
      <c r="G37" s="111"/>
    </row>
    <row r="38" spans="2:7" hidden="1">
      <c r="B38" s="110"/>
      <c r="G38" s="111"/>
    </row>
    <row r="39" spans="2:7">
      <c r="B39" s="116" t="s">
        <v>13</v>
      </c>
      <c r="C39" s="153">
        <f>C37+C34+C31+C30+C29+C28+C27+C26</f>
        <v>0</v>
      </c>
      <c r="G39" s="111"/>
    </row>
    <row r="40" spans="2:7">
      <c r="B40" s="110"/>
      <c r="G40" s="111"/>
    </row>
    <row r="41" spans="2:7">
      <c r="B41" s="112" t="s">
        <v>7</v>
      </c>
      <c r="G41" s="111"/>
    </row>
    <row r="42" spans="2:7">
      <c r="B42" s="110"/>
      <c r="G42" s="111"/>
    </row>
    <row r="43" spans="2:7" ht="15" customHeight="1">
      <c r="B43" s="113"/>
      <c r="C43" s="4" t="str">
        <f>C36</f>
        <v>$ Amount</v>
      </c>
      <c r="G43" s="117"/>
    </row>
    <row r="44" spans="2:7">
      <c r="B44" s="114" t="s">
        <v>8</v>
      </c>
      <c r="C44" s="104">
        <v>0</v>
      </c>
      <c r="G44" s="117"/>
    </row>
    <row r="45" spans="2:7">
      <c r="B45" s="114" t="s">
        <v>9</v>
      </c>
      <c r="C45" s="104">
        <v>0</v>
      </c>
      <c r="E45" s="167" t="s">
        <v>15</v>
      </c>
      <c r="F45" s="167"/>
      <c r="G45" s="111"/>
    </row>
    <row r="46" spans="2:7">
      <c r="B46" s="114" t="s">
        <v>218</v>
      </c>
      <c r="C46" s="104">
        <v>0</v>
      </c>
      <c r="E46" s="167"/>
      <c r="F46" s="167"/>
      <c r="G46" s="111"/>
    </row>
    <row r="47" spans="2:7">
      <c r="B47" s="114" t="s">
        <v>219</v>
      </c>
      <c r="C47" s="104">
        <v>0</v>
      </c>
      <c r="E47" s="167"/>
      <c r="F47" s="167"/>
      <c r="G47" s="111"/>
    </row>
    <row r="48" spans="2:7">
      <c r="B48" s="114" t="s">
        <v>220</v>
      </c>
      <c r="C48" s="104">
        <v>0</v>
      </c>
      <c r="E48" s="146"/>
      <c r="F48" s="146"/>
      <c r="G48" s="111"/>
    </row>
    <row r="49" spans="2:17">
      <c r="B49" s="114" t="s">
        <v>10</v>
      </c>
      <c r="C49" s="104">
        <v>0</v>
      </c>
      <c r="G49" s="111"/>
    </row>
    <row r="50" spans="2:17">
      <c r="B50" s="114" t="s">
        <v>221</v>
      </c>
      <c r="C50" s="104">
        <v>0</v>
      </c>
      <c r="G50" s="111"/>
    </row>
    <row r="51" spans="2:17">
      <c r="B51" s="114" t="s">
        <v>222</v>
      </c>
      <c r="C51" s="104">
        <v>0</v>
      </c>
      <c r="G51" s="111"/>
    </row>
    <row r="52" spans="2:17">
      <c r="B52" s="114" t="s">
        <v>11</v>
      </c>
      <c r="C52" s="104">
        <v>0</v>
      </c>
      <c r="G52" s="111"/>
    </row>
    <row r="53" spans="2:17">
      <c r="B53" s="114" t="s">
        <v>12</v>
      </c>
      <c r="C53" s="104">
        <f>C17</f>
        <v>0</v>
      </c>
      <c r="G53" s="111"/>
    </row>
    <row r="54" spans="2:17">
      <c r="B54" s="110"/>
      <c r="G54" s="111"/>
    </row>
    <row r="55" spans="2:17">
      <c r="B55" s="116" t="s">
        <v>14</v>
      </c>
      <c r="C55" s="154">
        <f>C53+C52+C51+C49+C47+C46+C45+C44</f>
        <v>0</v>
      </c>
      <c r="G55" s="111"/>
    </row>
    <row r="56" spans="2:17" ht="15.75" thickBot="1">
      <c r="B56" s="118"/>
      <c r="C56" s="119"/>
      <c r="D56" s="119"/>
      <c r="E56" s="119"/>
      <c r="F56" s="119"/>
      <c r="G56" s="120"/>
    </row>
    <row r="57" spans="2:17" ht="15.75" thickBot="1"/>
    <row r="58" spans="2:17" ht="15.75" thickBot="1">
      <c r="B58" s="168" t="s">
        <v>174</v>
      </c>
      <c r="C58" s="169"/>
      <c r="D58" s="169"/>
      <c r="E58" s="169"/>
      <c r="F58" s="169"/>
      <c r="G58" s="170"/>
      <c r="I58" s="155" t="s">
        <v>175</v>
      </c>
      <c r="J58" s="156"/>
      <c r="K58" s="156"/>
      <c r="L58" s="156"/>
      <c r="M58" s="156"/>
      <c r="N58" s="156"/>
      <c r="O58" s="157"/>
      <c r="P58" s="127"/>
      <c r="Q58" s="127"/>
    </row>
    <row r="59" spans="2:17" ht="73.900000000000006" customHeight="1">
      <c r="B59" s="161" t="s">
        <v>169</v>
      </c>
      <c r="C59" s="162"/>
      <c r="D59" s="162"/>
      <c r="E59" s="162"/>
      <c r="F59" s="162"/>
      <c r="G59" s="163"/>
      <c r="I59" s="158" t="s">
        <v>202</v>
      </c>
      <c r="J59" s="159"/>
      <c r="K59" s="159"/>
      <c r="L59" s="159"/>
      <c r="M59" s="159"/>
      <c r="N59" s="159"/>
      <c r="O59" s="160"/>
      <c r="P59" s="126"/>
      <c r="Q59" s="126"/>
    </row>
    <row r="60" spans="2:17">
      <c r="B60" s="110"/>
      <c r="G60" s="111"/>
      <c r="I60" s="125" t="s">
        <v>176</v>
      </c>
      <c r="J60" s="3" t="str">
        <f>B62</f>
        <v xml:space="preserve">   Sales Category 1</v>
      </c>
      <c r="K60" s="3" t="str">
        <f>B63</f>
        <v xml:space="preserve">   Sales Category 2 </v>
      </c>
      <c r="L60" s="3" t="str">
        <f>B64</f>
        <v xml:space="preserve">   Sales Category 3</v>
      </c>
      <c r="M60" s="3" t="str">
        <f>B65</f>
        <v xml:space="preserve">   Sales Category 4</v>
      </c>
      <c r="N60" s="3" t="str">
        <f>B66</f>
        <v xml:space="preserve">   Sales Category 5</v>
      </c>
      <c r="O60" s="128" t="str">
        <f>B67</f>
        <v xml:space="preserve">   Sales Category 6</v>
      </c>
    </row>
    <row r="61" spans="2:17">
      <c r="B61" s="114" t="s">
        <v>160</v>
      </c>
      <c r="C61" s="4" t="s">
        <v>16</v>
      </c>
      <c r="F61" s="4" t="str">
        <f t="shared" ref="F61:F67" si="0">B61</f>
        <v xml:space="preserve">Product or Service </v>
      </c>
      <c r="G61" s="121" t="s">
        <v>17</v>
      </c>
      <c r="I61" s="113" t="s">
        <v>177</v>
      </c>
      <c r="J61" s="105">
        <v>0.03</v>
      </c>
      <c r="K61" s="105">
        <f>1/12</f>
        <v>8.3333333333333329E-2</v>
      </c>
      <c r="L61" s="105">
        <f>1/12</f>
        <v>8.3333333333333329E-2</v>
      </c>
      <c r="M61" s="105">
        <f>1/12</f>
        <v>8.3333333333333329E-2</v>
      </c>
      <c r="N61" s="105">
        <f>1/12</f>
        <v>8.3333333333333329E-2</v>
      </c>
      <c r="O61" s="123">
        <f>1/12</f>
        <v>8.3333333333333329E-2</v>
      </c>
    </row>
    <row r="62" spans="2:17">
      <c r="B62" s="122" t="s">
        <v>161</v>
      </c>
      <c r="C62" s="104">
        <v>0</v>
      </c>
      <c r="F62" s="2" t="str">
        <f t="shared" si="0"/>
        <v xml:space="preserve">   Sales Category 1</v>
      </c>
      <c r="G62" s="123">
        <v>0</v>
      </c>
      <c r="I62" s="113" t="s">
        <v>178</v>
      </c>
      <c r="J62" s="105">
        <v>0.03</v>
      </c>
      <c r="K62" s="105">
        <f t="shared" ref="K62:O72" si="1">1/12</f>
        <v>8.3333333333333329E-2</v>
      </c>
      <c r="L62" s="105">
        <f t="shared" si="1"/>
        <v>8.3333333333333329E-2</v>
      </c>
      <c r="M62" s="105">
        <f t="shared" si="1"/>
        <v>8.3333333333333329E-2</v>
      </c>
      <c r="N62" s="105">
        <f t="shared" si="1"/>
        <v>8.3333333333333329E-2</v>
      </c>
      <c r="O62" s="123">
        <f t="shared" si="1"/>
        <v>8.3333333333333329E-2</v>
      </c>
    </row>
    <row r="63" spans="2:17">
      <c r="B63" s="122" t="s">
        <v>162</v>
      </c>
      <c r="C63" s="104">
        <v>0</v>
      </c>
      <c r="F63" s="2" t="str">
        <f t="shared" si="0"/>
        <v xml:space="preserve">   Sales Category 2 </v>
      </c>
      <c r="G63" s="123">
        <v>0</v>
      </c>
      <c r="I63" s="113" t="s">
        <v>179</v>
      </c>
      <c r="J63" s="105">
        <v>0.04</v>
      </c>
      <c r="K63" s="105">
        <f t="shared" si="1"/>
        <v>8.3333333333333329E-2</v>
      </c>
      <c r="L63" s="105">
        <f t="shared" si="1"/>
        <v>8.3333333333333329E-2</v>
      </c>
      <c r="M63" s="105">
        <f t="shared" si="1"/>
        <v>8.3333333333333329E-2</v>
      </c>
      <c r="N63" s="105">
        <f t="shared" si="1"/>
        <v>8.3333333333333329E-2</v>
      </c>
      <c r="O63" s="123">
        <f t="shared" si="1"/>
        <v>8.3333333333333329E-2</v>
      </c>
    </row>
    <row r="64" spans="2:17" ht="15.75" customHeight="1">
      <c r="B64" s="122" t="s">
        <v>163</v>
      </c>
      <c r="C64" s="104">
        <v>0</v>
      </c>
      <c r="F64" s="2" t="str">
        <f t="shared" si="0"/>
        <v xml:space="preserve">   Sales Category 3</v>
      </c>
      <c r="G64" s="123">
        <v>0</v>
      </c>
      <c r="I64" s="113" t="s">
        <v>180</v>
      </c>
      <c r="J64" s="105">
        <v>0.06</v>
      </c>
      <c r="K64" s="105">
        <f t="shared" si="1"/>
        <v>8.3333333333333329E-2</v>
      </c>
      <c r="L64" s="105">
        <f t="shared" si="1"/>
        <v>8.3333333333333329E-2</v>
      </c>
      <c r="M64" s="105">
        <f t="shared" si="1"/>
        <v>8.3333333333333329E-2</v>
      </c>
      <c r="N64" s="105">
        <f t="shared" si="1"/>
        <v>8.3333333333333329E-2</v>
      </c>
      <c r="O64" s="123">
        <f t="shared" si="1"/>
        <v>8.3333333333333329E-2</v>
      </c>
    </row>
    <row r="65" spans="2:15">
      <c r="B65" s="122" t="s">
        <v>164</v>
      </c>
      <c r="C65" s="104">
        <v>0</v>
      </c>
      <c r="F65" s="2" t="str">
        <f t="shared" si="0"/>
        <v xml:space="preserve">   Sales Category 4</v>
      </c>
      <c r="G65" s="123">
        <v>0</v>
      </c>
      <c r="I65" s="113" t="s">
        <v>181</v>
      </c>
      <c r="J65" s="105">
        <v>0.09</v>
      </c>
      <c r="K65" s="105">
        <f t="shared" si="1"/>
        <v>8.3333333333333329E-2</v>
      </c>
      <c r="L65" s="105">
        <f t="shared" si="1"/>
        <v>8.3333333333333329E-2</v>
      </c>
      <c r="M65" s="105">
        <f t="shared" si="1"/>
        <v>8.3333333333333329E-2</v>
      </c>
      <c r="N65" s="105">
        <f t="shared" si="1"/>
        <v>8.3333333333333329E-2</v>
      </c>
      <c r="O65" s="123">
        <f t="shared" si="1"/>
        <v>8.3333333333333329E-2</v>
      </c>
    </row>
    <row r="66" spans="2:15">
      <c r="B66" s="122" t="s">
        <v>165</v>
      </c>
      <c r="C66" s="104">
        <v>0</v>
      </c>
      <c r="F66" s="2" t="str">
        <f t="shared" si="0"/>
        <v xml:space="preserve">   Sales Category 5</v>
      </c>
      <c r="G66" s="123">
        <v>0</v>
      </c>
      <c r="I66" s="113" t="s">
        <v>182</v>
      </c>
      <c r="J66" s="105">
        <v>0.12</v>
      </c>
      <c r="K66" s="105">
        <f t="shared" si="1"/>
        <v>8.3333333333333329E-2</v>
      </c>
      <c r="L66" s="105">
        <f t="shared" si="1"/>
        <v>8.3333333333333329E-2</v>
      </c>
      <c r="M66" s="105">
        <f t="shared" si="1"/>
        <v>8.3333333333333329E-2</v>
      </c>
      <c r="N66" s="105">
        <f t="shared" si="1"/>
        <v>8.3333333333333329E-2</v>
      </c>
      <c r="O66" s="123">
        <f t="shared" si="1"/>
        <v>8.3333333333333329E-2</v>
      </c>
    </row>
    <row r="67" spans="2:15">
      <c r="B67" s="122" t="s">
        <v>166</v>
      </c>
      <c r="C67" s="104">
        <v>0</v>
      </c>
      <c r="F67" s="2" t="str">
        <f t="shared" si="0"/>
        <v xml:space="preserve">   Sales Category 6</v>
      </c>
      <c r="G67" s="123">
        <v>0</v>
      </c>
      <c r="I67" s="113" t="s">
        <v>183</v>
      </c>
      <c r="J67" s="105">
        <v>0.12</v>
      </c>
      <c r="K67" s="105">
        <f t="shared" si="1"/>
        <v>8.3333333333333329E-2</v>
      </c>
      <c r="L67" s="105">
        <f t="shared" si="1"/>
        <v>8.3333333333333329E-2</v>
      </c>
      <c r="M67" s="105">
        <f t="shared" si="1"/>
        <v>8.3333333333333329E-2</v>
      </c>
      <c r="N67" s="105">
        <f t="shared" si="1"/>
        <v>8.3333333333333329E-2</v>
      </c>
      <c r="O67" s="123">
        <f t="shared" si="1"/>
        <v>8.3333333333333329E-2</v>
      </c>
    </row>
    <row r="68" spans="2:15">
      <c r="B68" s="110"/>
      <c r="G68" s="111"/>
      <c r="I68" s="113" t="s">
        <v>184</v>
      </c>
      <c r="J68" s="105">
        <v>0.12</v>
      </c>
      <c r="K68" s="105">
        <f t="shared" si="1"/>
        <v>8.3333333333333329E-2</v>
      </c>
      <c r="L68" s="105">
        <f t="shared" si="1"/>
        <v>8.3333333333333329E-2</v>
      </c>
      <c r="M68" s="105">
        <f t="shared" si="1"/>
        <v>8.3333333333333329E-2</v>
      </c>
      <c r="N68" s="105">
        <f t="shared" si="1"/>
        <v>8.3333333333333329E-2</v>
      </c>
      <c r="O68" s="123">
        <f t="shared" si="1"/>
        <v>8.3333333333333329E-2</v>
      </c>
    </row>
    <row r="69" spans="2:15">
      <c r="B69" s="116" t="s">
        <v>171</v>
      </c>
      <c r="C69" s="107">
        <f>SUM(C62:C67)</f>
        <v>0</v>
      </c>
      <c r="G69" s="111"/>
      <c r="I69" s="113" t="s">
        <v>185</v>
      </c>
      <c r="J69" s="105">
        <v>0.11</v>
      </c>
      <c r="K69" s="105">
        <f t="shared" si="1"/>
        <v>8.3333333333333329E-2</v>
      </c>
      <c r="L69" s="105">
        <f t="shared" si="1"/>
        <v>8.3333333333333329E-2</v>
      </c>
      <c r="M69" s="105">
        <f t="shared" si="1"/>
        <v>8.3333333333333329E-2</v>
      </c>
      <c r="N69" s="105">
        <f t="shared" si="1"/>
        <v>8.3333333333333329E-2</v>
      </c>
      <c r="O69" s="123">
        <f t="shared" si="1"/>
        <v>8.3333333333333329E-2</v>
      </c>
    </row>
    <row r="70" spans="2:15" ht="15.75" thickBot="1">
      <c r="B70" s="118"/>
      <c r="C70" s="119"/>
      <c r="D70" s="119"/>
      <c r="E70" s="119"/>
      <c r="F70" s="119"/>
      <c r="G70" s="120"/>
      <c r="I70" s="113" t="s">
        <v>186</v>
      </c>
      <c r="J70" s="105">
        <v>0.1</v>
      </c>
      <c r="K70" s="105">
        <f t="shared" si="1"/>
        <v>8.3333333333333329E-2</v>
      </c>
      <c r="L70" s="105">
        <f t="shared" si="1"/>
        <v>8.3333333333333329E-2</v>
      </c>
      <c r="M70" s="105">
        <f t="shared" si="1"/>
        <v>8.3333333333333329E-2</v>
      </c>
      <c r="N70" s="105">
        <f t="shared" si="1"/>
        <v>8.3333333333333329E-2</v>
      </c>
      <c r="O70" s="123">
        <f t="shared" si="1"/>
        <v>8.3333333333333329E-2</v>
      </c>
    </row>
    <row r="71" spans="2:15">
      <c r="I71" s="113" t="s">
        <v>187</v>
      </c>
      <c r="J71" s="105">
        <v>0.09</v>
      </c>
      <c r="K71" s="105">
        <f t="shared" si="1"/>
        <v>8.3333333333333329E-2</v>
      </c>
      <c r="L71" s="105">
        <f t="shared" si="1"/>
        <v>8.3333333333333329E-2</v>
      </c>
      <c r="M71" s="105">
        <f t="shared" si="1"/>
        <v>8.3333333333333329E-2</v>
      </c>
      <c r="N71" s="105">
        <f t="shared" si="1"/>
        <v>8.3333333333333329E-2</v>
      </c>
      <c r="O71" s="123">
        <f t="shared" si="1"/>
        <v>8.3333333333333329E-2</v>
      </c>
    </row>
    <row r="72" spans="2:15" ht="15.75" thickBot="1">
      <c r="I72" s="113" t="s">
        <v>188</v>
      </c>
      <c r="J72" s="105">
        <v>0.09</v>
      </c>
      <c r="K72" s="105">
        <f t="shared" si="1"/>
        <v>8.3333333333333329E-2</v>
      </c>
      <c r="L72" s="105">
        <f t="shared" si="1"/>
        <v>8.3333333333333329E-2</v>
      </c>
      <c r="M72" s="105">
        <f t="shared" si="1"/>
        <v>8.3333333333333329E-2</v>
      </c>
      <c r="N72" s="105">
        <f t="shared" si="1"/>
        <v>8.3333333333333329E-2</v>
      </c>
      <c r="O72" s="123">
        <f t="shared" si="1"/>
        <v>8.3333333333333329E-2</v>
      </c>
    </row>
    <row r="73" spans="2:15" ht="15.75" thickBot="1">
      <c r="B73" s="168" t="s">
        <v>159</v>
      </c>
      <c r="C73" s="169"/>
      <c r="D73" s="169"/>
      <c r="E73" s="169"/>
      <c r="F73" s="169"/>
      <c r="G73" s="170"/>
      <c r="I73" s="129" t="s">
        <v>62</v>
      </c>
      <c r="J73" s="130">
        <f>SUM(J61:J72)</f>
        <v>0.99999999999999989</v>
      </c>
      <c r="K73" s="130">
        <f t="shared" ref="K73:O73" si="2">SUM(K61:K72)</f>
        <v>1</v>
      </c>
      <c r="L73" s="130">
        <f t="shared" si="2"/>
        <v>1</v>
      </c>
      <c r="M73" s="130">
        <f t="shared" si="2"/>
        <v>1</v>
      </c>
      <c r="N73" s="130">
        <f t="shared" si="2"/>
        <v>1</v>
      </c>
      <c r="O73" s="130">
        <f t="shared" si="2"/>
        <v>1</v>
      </c>
    </row>
    <row r="74" spans="2:15">
      <c r="B74" s="161" t="s">
        <v>167</v>
      </c>
      <c r="C74" s="162"/>
      <c r="D74" s="162"/>
      <c r="E74" s="162"/>
      <c r="F74" s="162"/>
      <c r="G74" s="163"/>
    </row>
    <row r="75" spans="2:15">
      <c r="B75" s="110"/>
      <c r="G75" s="111"/>
      <c r="I75" s="109" t="s">
        <v>189</v>
      </c>
    </row>
    <row r="76" spans="2:15">
      <c r="B76" s="114" t="s">
        <v>18</v>
      </c>
      <c r="C76" s="4" t="s">
        <v>19</v>
      </c>
      <c r="G76" s="111"/>
    </row>
    <row r="77" spans="2:15">
      <c r="B77" s="113" t="s">
        <v>27</v>
      </c>
      <c r="C77" s="104">
        <v>0</v>
      </c>
      <c r="G77" s="111"/>
    </row>
    <row r="78" spans="2:15">
      <c r="B78" s="113" t="s">
        <v>28</v>
      </c>
      <c r="C78" s="104">
        <v>0</v>
      </c>
      <c r="G78" s="111"/>
    </row>
    <row r="79" spans="2:15">
      <c r="B79" s="113" t="s">
        <v>29</v>
      </c>
      <c r="C79" s="104">
        <v>0</v>
      </c>
      <c r="G79" s="111"/>
    </row>
    <row r="80" spans="2:15">
      <c r="B80" s="113" t="s">
        <v>30</v>
      </c>
      <c r="C80" s="104">
        <v>0</v>
      </c>
      <c r="G80" s="111"/>
    </row>
    <row r="81" spans="2:7">
      <c r="B81" s="113" t="s">
        <v>31</v>
      </c>
      <c r="C81" s="104">
        <v>0</v>
      </c>
      <c r="G81" s="111"/>
    </row>
    <row r="82" spans="2:7">
      <c r="B82" s="113" t="s">
        <v>32</v>
      </c>
      <c r="C82" s="104">
        <v>0</v>
      </c>
      <c r="G82" s="111"/>
    </row>
    <row r="83" spans="2:7">
      <c r="B83" s="113" t="s">
        <v>33</v>
      </c>
      <c r="C83" s="104">
        <v>0</v>
      </c>
      <c r="G83" s="111"/>
    </row>
    <row r="84" spans="2:7">
      <c r="B84" s="113" t="s">
        <v>34</v>
      </c>
      <c r="C84" s="104">
        <v>0</v>
      </c>
      <c r="G84" s="111"/>
    </row>
    <row r="85" spans="2:7">
      <c r="B85" s="113" t="s">
        <v>35</v>
      </c>
      <c r="C85" s="104">
        <v>0</v>
      </c>
      <c r="G85" s="111"/>
    </row>
    <row r="86" spans="2:7">
      <c r="B86" s="113" t="s">
        <v>36</v>
      </c>
      <c r="C86" s="104">
        <v>0</v>
      </c>
      <c r="G86" s="111"/>
    </row>
    <row r="87" spans="2:7">
      <c r="B87" s="113" t="s">
        <v>37</v>
      </c>
      <c r="C87" s="104">
        <v>0</v>
      </c>
      <c r="G87" s="111"/>
    </row>
    <row r="88" spans="2:7">
      <c r="B88" s="113" t="s">
        <v>38</v>
      </c>
      <c r="C88" s="104">
        <v>0</v>
      </c>
      <c r="G88" s="111"/>
    </row>
    <row r="89" spans="2:7">
      <c r="B89" s="113" t="s">
        <v>39</v>
      </c>
      <c r="C89" s="104">
        <v>0</v>
      </c>
      <c r="G89" s="111"/>
    </row>
    <row r="90" spans="2:7">
      <c r="B90" s="113" t="s">
        <v>40</v>
      </c>
      <c r="C90" s="104">
        <v>0</v>
      </c>
      <c r="G90" s="111"/>
    </row>
    <row r="91" spans="2:7">
      <c r="B91" s="113" t="s">
        <v>41</v>
      </c>
      <c r="C91" s="104">
        <v>0</v>
      </c>
      <c r="G91" s="111"/>
    </row>
    <row r="92" spans="2:7">
      <c r="B92" s="124" t="s">
        <v>42</v>
      </c>
      <c r="C92" s="104">
        <v>0</v>
      </c>
      <c r="G92" s="111"/>
    </row>
    <row r="93" spans="2:7">
      <c r="B93" s="124" t="s">
        <v>43</v>
      </c>
      <c r="C93" s="104">
        <v>0</v>
      </c>
      <c r="G93" s="111"/>
    </row>
    <row r="94" spans="2:7">
      <c r="B94" s="124" t="s">
        <v>44</v>
      </c>
      <c r="C94" s="104">
        <v>0</v>
      </c>
      <c r="G94" s="111"/>
    </row>
    <row r="95" spans="2:7">
      <c r="B95" s="124" t="s">
        <v>45</v>
      </c>
      <c r="C95" s="104">
        <v>0</v>
      </c>
      <c r="G95" s="111"/>
    </row>
    <row r="96" spans="2:7">
      <c r="B96" s="110"/>
      <c r="G96" s="111"/>
    </row>
    <row r="97" spans="2:7">
      <c r="B97" s="116" t="s">
        <v>172</v>
      </c>
      <c r="C97" s="107">
        <f>SUM(C77:C95)</f>
        <v>0</v>
      </c>
      <c r="G97" s="111"/>
    </row>
    <row r="98" spans="2:7" ht="15.75" thickBot="1">
      <c r="B98" s="118"/>
      <c r="C98" s="119"/>
      <c r="D98" s="119"/>
      <c r="E98" s="119"/>
      <c r="F98" s="119"/>
      <c r="G98" s="120"/>
    </row>
    <row r="99" spans="2:7" ht="15.75" thickBot="1"/>
    <row r="100" spans="2:7" ht="15.75" thickBot="1">
      <c r="B100" s="168" t="s">
        <v>173</v>
      </c>
      <c r="C100" s="169"/>
      <c r="D100" s="169"/>
      <c r="E100" s="169"/>
      <c r="F100" s="169"/>
      <c r="G100" s="170"/>
    </row>
    <row r="101" spans="2:7" ht="29.25" customHeight="1">
      <c r="B101" s="161" t="s">
        <v>168</v>
      </c>
      <c r="C101" s="162"/>
      <c r="D101" s="162"/>
      <c r="E101" s="162"/>
      <c r="F101" s="162"/>
      <c r="G101" s="163"/>
    </row>
    <row r="102" spans="2:7">
      <c r="B102" s="110"/>
      <c r="G102" s="111"/>
    </row>
    <row r="103" spans="2:7">
      <c r="B103" s="125" t="s">
        <v>20</v>
      </c>
      <c r="C103" s="3" t="s">
        <v>22</v>
      </c>
      <c r="D103" s="3" t="s">
        <v>21</v>
      </c>
      <c r="E103" s="3" t="s">
        <v>24</v>
      </c>
      <c r="F103" s="3" t="s">
        <v>23</v>
      </c>
      <c r="G103" s="111"/>
    </row>
    <row r="104" spans="2:7">
      <c r="B104" s="124"/>
      <c r="C104" s="108">
        <v>0</v>
      </c>
      <c r="D104" s="104">
        <v>0</v>
      </c>
      <c r="E104" s="108"/>
      <c r="F104" s="108"/>
      <c r="G104" s="111"/>
    </row>
    <row r="105" spans="2:7">
      <c r="B105" s="124"/>
      <c r="C105" s="108">
        <v>0</v>
      </c>
      <c r="D105" s="104">
        <v>0</v>
      </c>
      <c r="E105" s="108"/>
      <c r="F105" s="108"/>
      <c r="G105" s="111"/>
    </row>
    <row r="106" spans="2:7">
      <c r="B106" s="124"/>
      <c r="C106" s="108">
        <v>0</v>
      </c>
      <c r="D106" s="104">
        <v>0</v>
      </c>
      <c r="E106" s="108"/>
      <c r="F106" s="108"/>
      <c r="G106" s="111"/>
    </row>
    <row r="107" spans="2:7">
      <c r="B107" s="124"/>
      <c r="C107" s="108">
        <v>0</v>
      </c>
      <c r="D107" s="104">
        <v>0</v>
      </c>
      <c r="E107" s="108"/>
      <c r="F107" s="108"/>
      <c r="G107" s="111"/>
    </row>
    <row r="108" spans="2:7">
      <c r="B108" s="124"/>
      <c r="C108" s="108">
        <v>0</v>
      </c>
      <c r="D108" s="104">
        <v>0</v>
      </c>
      <c r="E108" s="108"/>
      <c r="F108" s="108"/>
      <c r="G108" s="111"/>
    </row>
    <row r="109" spans="2:7">
      <c r="B109" s="124"/>
      <c r="C109" s="108">
        <v>0</v>
      </c>
      <c r="D109" s="104">
        <v>0</v>
      </c>
      <c r="E109" s="108"/>
      <c r="F109" s="108"/>
      <c r="G109" s="111"/>
    </row>
    <row r="110" spans="2:7">
      <c r="B110" s="124"/>
      <c r="C110" s="108">
        <v>0</v>
      </c>
      <c r="D110" s="104">
        <v>0</v>
      </c>
      <c r="E110" s="108"/>
      <c r="F110" s="108"/>
      <c r="G110" s="111"/>
    </row>
    <row r="111" spans="2:7">
      <c r="B111" s="124"/>
      <c r="C111" s="108">
        <v>0</v>
      </c>
      <c r="D111" s="104">
        <v>0</v>
      </c>
      <c r="E111" s="108"/>
      <c r="F111" s="108"/>
      <c r="G111" s="111"/>
    </row>
    <row r="112" spans="2:7" hidden="1">
      <c r="B112" s="124"/>
      <c r="C112" s="108">
        <v>0</v>
      </c>
      <c r="D112" s="104">
        <v>0</v>
      </c>
      <c r="E112" s="108"/>
      <c r="F112" s="108"/>
      <c r="G112" s="111"/>
    </row>
    <row r="113" spans="2:7" hidden="1">
      <c r="B113" s="124"/>
      <c r="C113" s="108">
        <v>0</v>
      </c>
      <c r="D113" s="104">
        <v>0</v>
      </c>
      <c r="E113" s="108"/>
      <c r="F113" s="108"/>
      <c r="G113" s="111"/>
    </row>
    <row r="114" spans="2:7" hidden="1">
      <c r="B114" s="124"/>
      <c r="C114" s="108">
        <v>0</v>
      </c>
      <c r="D114" s="104">
        <v>0</v>
      </c>
      <c r="E114" s="108"/>
      <c r="F114" s="108"/>
      <c r="G114" s="111"/>
    </row>
    <row r="115" spans="2:7" hidden="1">
      <c r="B115" s="124"/>
      <c r="C115" s="108">
        <v>0</v>
      </c>
      <c r="D115" s="104">
        <v>0</v>
      </c>
      <c r="E115" s="108"/>
      <c r="F115" s="108"/>
      <c r="G115" s="111"/>
    </row>
    <row r="116" spans="2:7" hidden="1">
      <c r="B116" s="124"/>
      <c r="C116" s="108">
        <v>0</v>
      </c>
      <c r="D116" s="104">
        <v>0</v>
      </c>
      <c r="E116" s="108"/>
      <c r="F116" s="108"/>
      <c r="G116" s="111"/>
    </row>
    <row r="117" spans="2:7" hidden="1">
      <c r="B117" s="124"/>
      <c r="C117" s="108">
        <v>0</v>
      </c>
      <c r="D117" s="104">
        <v>0</v>
      </c>
      <c r="E117" s="108"/>
      <c r="F117" s="108"/>
      <c r="G117" s="111"/>
    </row>
    <row r="118" spans="2:7" hidden="1">
      <c r="B118" s="124"/>
      <c r="C118" s="108">
        <v>0</v>
      </c>
      <c r="D118" s="104">
        <v>0</v>
      </c>
      <c r="E118" s="108"/>
      <c r="F118" s="108"/>
      <c r="G118" s="111"/>
    </row>
    <row r="119" spans="2:7" hidden="1">
      <c r="B119" s="124"/>
      <c r="C119" s="108">
        <v>0</v>
      </c>
      <c r="D119" s="104">
        <v>0</v>
      </c>
      <c r="E119" s="108"/>
      <c r="F119" s="108"/>
      <c r="G119" s="111"/>
    </row>
    <row r="120" spans="2:7">
      <c r="B120" s="110"/>
      <c r="G120" s="111"/>
    </row>
    <row r="121" spans="2:7">
      <c r="B121" s="125" t="s">
        <v>152</v>
      </c>
      <c r="C121" s="3" t="s">
        <v>153</v>
      </c>
      <c r="G121" s="111"/>
    </row>
    <row r="122" spans="2:7">
      <c r="B122" s="122" t="s">
        <v>154</v>
      </c>
      <c r="C122" s="104">
        <v>0</v>
      </c>
      <c r="G122" s="111"/>
    </row>
    <row r="123" spans="2:7">
      <c r="B123" s="122" t="s">
        <v>155</v>
      </c>
      <c r="C123" s="104">
        <v>0</v>
      </c>
      <c r="G123" s="111"/>
    </row>
    <row r="124" spans="2:7">
      <c r="B124" s="122" t="s">
        <v>156</v>
      </c>
      <c r="C124" s="104">
        <v>0</v>
      </c>
      <c r="G124" s="111"/>
    </row>
    <row r="125" spans="2:7">
      <c r="B125" s="122" t="s">
        <v>157</v>
      </c>
      <c r="C125" s="104">
        <v>0</v>
      </c>
      <c r="G125" s="111"/>
    </row>
    <row r="126" spans="2:7" hidden="1">
      <c r="B126" s="122" t="s">
        <v>156</v>
      </c>
      <c r="C126" s="104">
        <v>0</v>
      </c>
      <c r="G126" s="111"/>
    </row>
    <row r="127" spans="2:7" hidden="1">
      <c r="B127" s="122" t="s">
        <v>157</v>
      </c>
      <c r="C127" s="104">
        <v>0</v>
      </c>
      <c r="G127" s="111"/>
    </row>
    <row r="128" spans="2:7" ht="15.75" thickBot="1">
      <c r="B128" s="118"/>
      <c r="C128" s="119"/>
      <c r="D128" s="119"/>
      <c r="E128" s="119"/>
      <c r="F128" s="119"/>
      <c r="G128" s="120"/>
    </row>
    <row r="129" spans="2:7" ht="15.75" thickBot="1"/>
    <row r="130" spans="2:7" ht="45" customHeight="1" thickBot="1">
      <c r="B130" s="164" t="s">
        <v>170</v>
      </c>
      <c r="C130" s="165"/>
      <c r="D130" s="165"/>
      <c r="E130" s="165"/>
      <c r="F130" s="165"/>
      <c r="G130" s="166"/>
    </row>
    <row r="131" spans="2:7">
      <c r="B131" s="109"/>
      <c r="C131" s="109"/>
      <c r="D131" s="109"/>
      <c r="E131" s="109"/>
      <c r="F131" s="109"/>
      <c r="G131" s="109"/>
    </row>
  </sheetData>
  <mergeCells count="16">
    <mergeCell ref="E45:F47"/>
    <mergeCell ref="B2:G2"/>
    <mergeCell ref="B20:G20"/>
    <mergeCell ref="B58:G58"/>
    <mergeCell ref="B100:G100"/>
    <mergeCell ref="B73:G73"/>
    <mergeCell ref="B3:G3"/>
    <mergeCell ref="B21:G21"/>
    <mergeCell ref="B59:G59"/>
    <mergeCell ref="B5:G5"/>
    <mergeCell ref="B6:G6"/>
    <mergeCell ref="I58:O58"/>
    <mergeCell ref="I59:O59"/>
    <mergeCell ref="B101:G101"/>
    <mergeCell ref="B130:G130"/>
    <mergeCell ref="B74:G74"/>
  </mergeCells>
  <pageMargins left="0.7" right="0.7" top="0.75" bottom="0.75" header="0.3" footer="0.3"/>
  <pageSetup scale="82" fitToHeight="0" orientation="portrait" r:id="rId1"/>
  <rowBreaks count="1" manualBreakCount="1">
    <brk id="7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4DAB9-0392-436F-83A1-90C3ED57AF4B}">
  <sheetPr>
    <tabColor rgb="FF92D050"/>
  </sheetPr>
  <dimension ref="B1:F35"/>
  <sheetViews>
    <sheetView showGridLines="0" workbookViewId="0">
      <selection activeCell="F18" sqref="F18"/>
    </sheetView>
  </sheetViews>
  <sheetFormatPr defaultRowHeight="15"/>
  <cols>
    <col min="2" max="2" width="30.42578125" bestFit="1" customWidth="1"/>
    <col min="3" max="3" width="16.140625" bestFit="1" customWidth="1"/>
    <col min="4" max="5" width="16.28515625" bestFit="1" customWidth="1"/>
    <col min="6" max="6" width="77.42578125" style="143" customWidth="1"/>
  </cols>
  <sheetData>
    <row r="1" spans="2:6" ht="15.75" thickBot="1"/>
    <row r="2" spans="2:6" ht="15.75" thickBot="1">
      <c r="B2" s="174" t="s">
        <v>190</v>
      </c>
      <c r="C2" s="175"/>
      <c r="D2" s="175"/>
      <c r="E2" s="175"/>
      <c r="F2" s="176"/>
    </row>
    <row r="3" spans="2:6" ht="15.75" thickBot="1"/>
    <row r="4" spans="2:6">
      <c r="B4" s="133" t="s">
        <v>191</v>
      </c>
      <c r="C4" s="177" t="s">
        <v>192</v>
      </c>
      <c r="D4" s="177"/>
      <c r="E4" s="177"/>
      <c r="F4" s="178"/>
    </row>
    <row r="5" spans="2:6" hidden="1">
      <c r="B5" s="110"/>
      <c r="F5" s="144"/>
    </row>
    <row r="6" spans="2:6">
      <c r="B6" s="125" t="s">
        <v>193</v>
      </c>
      <c r="C6" s="3" t="s">
        <v>194</v>
      </c>
      <c r="D6" s="3" t="s">
        <v>195</v>
      </c>
      <c r="E6" s="3" t="s">
        <v>196</v>
      </c>
      <c r="F6" s="145" t="s">
        <v>197</v>
      </c>
    </row>
    <row r="7" spans="2:6">
      <c r="B7" s="113" t="str">
        <f>Inputs!B62</f>
        <v xml:space="preserve">   Sales Category 1</v>
      </c>
      <c r="C7" s="131">
        <f>Inputs!C62</f>
        <v>0</v>
      </c>
      <c r="D7" s="132">
        <v>0</v>
      </c>
      <c r="E7" s="132">
        <v>0</v>
      </c>
      <c r="F7" s="134" t="s">
        <v>198</v>
      </c>
    </row>
    <row r="8" spans="2:6">
      <c r="B8" s="113" t="str">
        <f>Inputs!B63</f>
        <v xml:space="preserve">   Sales Category 2 </v>
      </c>
      <c r="C8" s="131">
        <f>Inputs!C63</f>
        <v>0</v>
      </c>
      <c r="D8" s="132">
        <v>0</v>
      </c>
      <c r="E8" s="132">
        <v>0</v>
      </c>
      <c r="F8" s="134"/>
    </row>
    <row r="9" spans="2:6">
      <c r="B9" s="113" t="str">
        <f>Inputs!B64</f>
        <v xml:space="preserve">   Sales Category 3</v>
      </c>
      <c r="C9" s="131">
        <f>Inputs!C64</f>
        <v>0</v>
      </c>
      <c r="D9" s="132">
        <v>0</v>
      </c>
      <c r="E9" s="132">
        <v>0</v>
      </c>
      <c r="F9" s="134"/>
    </row>
    <row r="10" spans="2:6">
      <c r="B10" s="113" t="str">
        <f>Inputs!B65</f>
        <v xml:space="preserve">   Sales Category 4</v>
      </c>
      <c r="C10" s="131">
        <f>Inputs!C65</f>
        <v>0</v>
      </c>
      <c r="D10" s="132">
        <v>0</v>
      </c>
      <c r="E10" s="132">
        <v>0</v>
      </c>
      <c r="F10" s="134"/>
    </row>
    <row r="11" spans="2:6">
      <c r="B11" s="113" t="str">
        <f>Inputs!B66</f>
        <v xml:space="preserve">   Sales Category 5</v>
      </c>
      <c r="C11" s="131">
        <f>Inputs!C66</f>
        <v>0</v>
      </c>
      <c r="D11" s="132">
        <v>0</v>
      </c>
      <c r="E11" s="132">
        <v>0</v>
      </c>
      <c r="F11" s="134"/>
    </row>
    <row r="12" spans="2:6" ht="15.75" thickBot="1">
      <c r="B12" s="135" t="str">
        <f>Inputs!B67</f>
        <v xml:space="preserve">   Sales Category 6</v>
      </c>
      <c r="C12" s="136">
        <f>Inputs!C67</f>
        <v>0</v>
      </c>
      <c r="D12" s="137">
        <v>0</v>
      </c>
      <c r="E12" s="137">
        <v>0</v>
      </c>
      <c r="F12" s="138"/>
    </row>
    <row r="13" spans="2:6" ht="15.75" thickBot="1"/>
    <row r="14" spans="2:6" ht="30.75" customHeight="1">
      <c r="B14" s="139" t="s">
        <v>199</v>
      </c>
      <c r="C14" s="179" t="s">
        <v>204</v>
      </c>
      <c r="D14" s="179"/>
      <c r="E14" s="179"/>
      <c r="F14" s="180"/>
    </row>
    <row r="15" spans="2:6" hidden="1">
      <c r="B15" s="110"/>
      <c r="F15" s="144"/>
    </row>
    <row r="16" spans="2:6">
      <c r="B16" s="125" t="s">
        <v>200</v>
      </c>
      <c r="C16" s="3" t="s">
        <v>201</v>
      </c>
      <c r="D16" s="3" t="str">
        <f>D6</f>
        <v>Year 2 % Increase</v>
      </c>
      <c r="E16" s="3" t="str">
        <f>E6</f>
        <v>Year 3 % Increase</v>
      </c>
      <c r="F16" s="145" t="str">
        <f>F6</f>
        <v>Explanation:</v>
      </c>
    </row>
    <row r="17" spans="2:6">
      <c r="B17" s="113" t="str">
        <f>Inputs!B77</f>
        <v xml:space="preserve">   Accounting &amp; Legal</v>
      </c>
      <c r="C17" s="131">
        <f>Inputs!C77</f>
        <v>0</v>
      </c>
      <c r="D17" s="105">
        <v>0.05</v>
      </c>
      <c r="E17" s="105">
        <v>0.05</v>
      </c>
      <c r="F17" s="140"/>
    </row>
    <row r="18" spans="2:6">
      <c r="B18" s="113" t="str">
        <f>Inputs!B78</f>
        <v xml:space="preserve">   Advertising &amp; Promotion</v>
      </c>
      <c r="C18" s="131">
        <f>Inputs!C78</f>
        <v>0</v>
      </c>
      <c r="D18" s="105">
        <v>0.05</v>
      </c>
      <c r="E18" s="105">
        <v>0.05</v>
      </c>
      <c r="F18" s="140"/>
    </row>
    <row r="19" spans="2:6">
      <c r="B19" s="113" t="str">
        <f>Inputs!B79</f>
        <v xml:space="preserve">   Cable</v>
      </c>
      <c r="C19" s="131">
        <f>Inputs!C79</f>
        <v>0</v>
      </c>
      <c r="D19" s="105">
        <v>0.05</v>
      </c>
      <c r="E19" s="105">
        <v>0.05</v>
      </c>
      <c r="F19" s="140"/>
    </row>
    <row r="20" spans="2:6">
      <c r="B20" s="113" t="str">
        <f>Inputs!B80</f>
        <v xml:space="preserve">   Insurance (Business &amp; Liability)</v>
      </c>
      <c r="C20" s="131">
        <f>Inputs!C80</f>
        <v>0</v>
      </c>
      <c r="D20" s="105">
        <v>0.05</v>
      </c>
      <c r="E20" s="105">
        <v>0.05</v>
      </c>
      <c r="F20" s="140"/>
    </row>
    <row r="21" spans="2:6">
      <c r="B21" s="113" t="str">
        <f>Inputs!B81</f>
        <v xml:space="preserve">   Insurance (Health)</v>
      </c>
      <c r="C21" s="131">
        <f>Inputs!C81</f>
        <v>0</v>
      </c>
      <c r="D21" s="105">
        <v>0.05</v>
      </c>
      <c r="E21" s="105">
        <v>0.05</v>
      </c>
      <c r="F21" s="140"/>
    </row>
    <row r="22" spans="2:6">
      <c r="B22" s="113" t="str">
        <f>Inputs!B82</f>
        <v xml:space="preserve">   Insurance (Vehicle)</v>
      </c>
      <c r="C22" s="131">
        <f>Inputs!C82</f>
        <v>0</v>
      </c>
      <c r="D22" s="105">
        <v>0.05</v>
      </c>
      <c r="E22" s="105">
        <v>0.05</v>
      </c>
      <c r="F22" s="140"/>
    </row>
    <row r="23" spans="2:6">
      <c r="B23" s="113" t="str">
        <f>Inputs!B83</f>
        <v xml:space="preserve">   Internet</v>
      </c>
      <c r="C23" s="131">
        <f>Inputs!C83</f>
        <v>0</v>
      </c>
      <c r="D23" s="105">
        <v>0.05</v>
      </c>
      <c r="E23" s="105">
        <v>0.05</v>
      </c>
      <c r="F23" s="140"/>
    </row>
    <row r="24" spans="2:6">
      <c r="B24" s="113" t="str">
        <f>Inputs!B84</f>
        <v xml:space="preserve">   Licenses</v>
      </c>
      <c r="C24" s="131">
        <f>Inputs!C84</f>
        <v>0</v>
      </c>
      <c r="D24" s="105">
        <v>0.05</v>
      </c>
      <c r="E24" s="105">
        <v>0.05</v>
      </c>
      <c r="F24" s="140"/>
    </row>
    <row r="25" spans="2:6">
      <c r="B25" s="113" t="str">
        <f>Inputs!B85</f>
        <v xml:space="preserve">   Miscellaneous</v>
      </c>
      <c r="C25" s="131">
        <f>Inputs!C85</f>
        <v>0</v>
      </c>
      <c r="D25" s="105">
        <v>0.05</v>
      </c>
      <c r="E25" s="105">
        <v>0.05</v>
      </c>
      <c r="F25" s="140"/>
    </row>
    <row r="26" spans="2:6">
      <c r="B26" s="113" t="str">
        <f>Inputs!B86</f>
        <v xml:space="preserve">   Office &amp; Operating Supplies</v>
      </c>
      <c r="C26" s="131">
        <f>Inputs!C86</f>
        <v>0</v>
      </c>
      <c r="D26" s="105">
        <v>0.05</v>
      </c>
      <c r="E26" s="105">
        <v>0.05</v>
      </c>
      <c r="F26" s="140"/>
    </row>
    <row r="27" spans="2:6">
      <c r="B27" s="113" t="str">
        <f>Inputs!B87</f>
        <v xml:space="preserve">   Rent</v>
      </c>
      <c r="C27" s="131">
        <f>Inputs!C87</f>
        <v>0</v>
      </c>
      <c r="D27" s="105">
        <v>0.05</v>
      </c>
      <c r="E27" s="105">
        <v>0.05</v>
      </c>
      <c r="F27" s="140"/>
    </row>
    <row r="28" spans="2:6">
      <c r="B28" s="113" t="str">
        <f>Inputs!B88</f>
        <v xml:space="preserve">   Repairs and Maintenance</v>
      </c>
      <c r="C28" s="131">
        <f>Inputs!C88</f>
        <v>0</v>
      </c>
      <c r="D28" s="105">
        <v>0.05</v>
      </c>
      <c r="E28" s="105">
        <v>0.05</v>
      </c>
      <c r="F28" s="140"/>
    </row>
    <row r="29" spans="2:6">
      <c r="B29" s="113" t="str">
        <f>Inputs!B89</f>
        <v xml:space="preserve">   Telephone</v>
      </c>
      <c r="C29" s="131">
        <f>Inputs!C89</f>
        <v>0</v>
      </c>
      <c r="D29" s="105">
        <v>0.05</v>
      </c>
      <c r="E29" s="105">
        <v>0.05</v>
      </c>
      <c r="F29" s="140"/>
    </row>
    <row r="30" spans="2:6">
      <c r="B30" s="113" t="str">
        <f>Inputs!B90</f>
        <v xml:space="preserve">   Utilities</v>
      </c>
      <c r="C30" s="131">
        <f>Inputs!C90</f>
        <v>0</v>
      </c>
      <c r="D30" s="105">
        <v>0.05</v>
      </c>
      <c r="E30" s="105">
        <v>0.05</v>
      </c>
      <c r="F30" s="140"/>
    </row>
    <row r="31" spans="2:6">
      <c r="B31" s="113" t="str">
        <f>Inputs!B91</f>
        <v xml:space="preserve">   Vehicle &amp; Travel</v>
      </c>
      <c r="C31" s="131">
        <f>Inputs!C91</f>
        <v>0</v>
      </c>
      <c r="D31" s="105">
        <v>0.05</v>
      </c>
      <c r="E31" s="105">
        <v>0.05</v>
      </c>
      <c r="F31" s="140"/>
    </row>
    <row r="32" spans="2:6">
      <c r="B32" s="113" t="str">
        <f>Inputs!B92</f>
        <v xml:space="preserve">   Additional Expense 1</v>
      </c>
      <c r="C32" s="131">
        <f>Inputs!C92</f>
        <v>0</v>
      </c>
      <c r="D32" s="105">
        <v>0.05</v>
      </c>
      <c r="E32" s="105">
        <v>0.05</v>
      </c>
      <c r="F32" s="140"/>
    </row>
    <row r="33" spans="2:6">
      <c r="B33" s="113" t="str">
        <f>Inputs!B93</f>
        <v xml:space="preserve">   Additional Expense 2</v>
      </c>
      <c r="C33" s="131">
        <f>Inputs!C93</f>
        <v>0</v>
      </c>
      <c r="D33" s="105">
        <v>0.05</v>
      </c>
      <c r="E33" s="105">
        <v>0.05</v>
      </c>
      <c r="F33" s="140"/>
    </row>
    <row r="34" spans="2:6">
      <c r="B34" s="113" t="str">
        <f>Inputs!B94</f>
        <v xml:space="preserve">   Additional Expense 3</v>
      </c>
      <c r="C34" s="131">
        <f>Inputs!C94</f>
        <v>0</v>
      </c>
      <c r="D34" s="105">
        <v>0.05</v>
      </c>
      <c r="E34" s="105">
        <v>0.05</v>
      </c>
      <c r="F34" s="140"/>
    </row>
    <row r="35" spans="2:6" ht="15.75" thickBot="1">
      <c r="B35" s="135" t="str">
        <f>Inputs!B95</f>
        <v xml:space="preserve">   Additional Expense 4</v>
      </c>
      <c r="C35" s="136">
        <f>Inputs!C95</f>
        <v>0</v>
      </c>
      <c r="D35" s="141">
        <v>0.05</v>
      </c>
      <c r="E35" s="141">
        <v>0.05</v>
      </c>
      <c r="F35" s="142"/>
    </row>
  </sheetData>
  <mergeCells count="3">
    <mergeCell ref="B2:F2"/>
    <mergeCell ref="C4:F4"/>
    <mergeCell ref="C14:F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E0DE8-536B-4903-8722-F0D44C83E5D9}">
  <sheetPr>
    <tabColor rgb="FFFF0000"/>
  </sheetPr>
  <dimension ref="B2:O69"/>
  <sheetViews>
    <sheetView showGridLines="0" workbookViewId="0">
      <selection activeCell="Q11" sqref="Q11"/>
    </sheetView>
  </sheetViews>
  <sheetFormatPr defaultRowHeight="15"/>
  <cols>
    <col min="1" max="1" width="4.42578125" customWidth="1"/>
    <col min="2" max="2" width="33.85546875" bestFit="1" customWidth="1"/>
  </cols>
  <sheetData>
    <row r="2" spans="2:15" ht="17.25" customHeight="1">
      <c r="B2" s="181" t="s">
        <v>151</v>
      </c>
      <c r="C2" s="181"/>
      <c r="D2" s="181"/>
      <c r="E2" s="181"/>
      <c r="F2" s="181"/>
      <c r="G2" s="181"/>
      <c r="H2" s="181"/>
      <c r="I2" s="181"/>
      <c r="J2" s="181"/>
      <c r="K2" s="181"/>
      <c r="L2" s="181"/>
    </row>
    <row r="4" spans="2:15">
      <c r="B4" s="1" t="s">
        <v>25</v>
      </c>
    </row>
    <row r="6" spans="2:15">
      <c r="C6" s="91" t="s">
        <v>50</v>
      </c>
      <c r="D6" s="91" t="s">
        <v>51</v>
      </c>
      <c r="E6" s="91" t="s">
        <v>52</v>
      </c>
      <c r="F6" s="91" t="s">
        <v>53</v>
      </c>
      <c r="G6" s="91" t="s">
        <v>54</v>
      </c>
      <c r="H6" s="91" t="s">
        <v>55</v>
      </c>
      <c r="I6" s="91" t="s">
        <v>56</v>
      </c>
      <c r="J6" s="91" t="s">
        <v>57</v>
      </c>
      <c r="K6" s="91" t="s">
        <v>58</v>
      </c>
      <c r="L6" s="91" t="s">
        <v>59</v>
      </c>
      <c r="M6" s="91" t="s">
        <v>60</v>
      </c>
      <c r="N6" s="91" t="s">
        <v>61</v>
      </c>
      <c r="O6" s="91" t="s">
        <v>62</v>
      </c>
    </row>
    <row r="7" spans="2:15">
      <c r="B7" s="89" t="s">
        <v>26</v>
      </c>
    </row>
    <row r="8" spans="2:15">
      <c r="B8" s="90" t="str">
        <f>Inputs!B62</f>
        <v xml:space="preserve">   Sales Category 1</v>
      </c>
      <c r="C8" s="8">
        <f>Inputs!$C$62*Inputs!J61</f>
        <v>0</v>
      </c>
      <c r="D8" s="8">
        <f>Inputs!$C$62*Inputs!J62</f>
        <v>0</v>
      </c>
      <c r="E8" s="8">
        <f>Inputs!$C$62*Inputs!J63</f>
        <v>0</v>
      </c>
      <c r="F8" s="8">
        <f>Inputs!$C$62*Inputs!J64</f>
        <v>0</v>
      </c>
      <c r="G8" s="8">
        <f>Inputs!$C$62*Inputs!J65</f>
        <v>0</v>
      </c>
      <c r="H8" s="8">
        <f>Inputs!$C$62*Inputs!J66</f>
        <v>0</v>
      </c>
      <c r="I8" s="8">
        <f>Inputs!$C$62*Inputs!J67</f>
        <v>0</v>
      </c>
      <c r="J8" s="8">
        <f>Inputs!$C$62*Inputs!J68</f>
        <v>0</v>
      </c>
      <c r="K8" s="8">
        <f>Inputs!$C$62*Inputs!J69</f>
        <v>0</v>
      </c>
      <c r="L8" s="8">
        <f>Inputs!$C$62*Inputs!J70</f>
        <v>0</v>
      </c>
      <c r="M8" s="8">
        <f>Inputs!$C$62*Inputs!J71</f>
        <v>0</v>
      </c>
      <c r="N8" s="8">
        <f>Inputs!$C$62*Inputs!J72</f>
        <v>0</v>
      </c>
      <c r="O8" s="8">
        <f t="shared" ref="O8:O13" si="0">SUM(C8:N8)</f>
        <v>0</v>
      </c>
    </row>
    <row r="9" spans="2:15">
      <c r="B9" s="90" t="str">
        <f>Inputs!B63</f>
        <v xml:space="preserve">   Sales Category 2 </v>
      </c>
      <c r="C9" s="9">
        <f>Inputs!$C$63*Inputs!K61</f>
        <v>0</v>
      </c>
      <c r="D9" s="9">
        <f>Inputs!$C$63*Inputs!K62</f>
        <v>0</v>
      </c>
      <c r="E9" s="9">
        <f>Inputs!$C$63*Inputs!K63</f>
        <v>0</v>
      </c>
      <c r="F9" s="9">
        <f>Inputs!$C$63*Inputs!K64</f>
        <v>0</v>
      </c>
      <c r="G9" s="9">
        <f>Inputs!$C$63*Inputs!K65</f>
        <v>0</v>
      </c>
      <c r="H9" s="9">
        <f>Inputs!$C$63*Inputs!K66</f>
        <v>0</v>
      </c>
      <c r="I9" s="9">
        <f>Inputs!$C$63*Inputs!K67</f>
        <v>0</v>
      </c>
      <c r="J9" s="9">
        <f>Inputs!$C$63*Inputs!K68</f>
        <v>0</v>
      </c>
      <c r="K9" s="9">
        <f>Inputs!$C$63*Inputs!K69</f>
        <v>0</v>
      </c>
      <c r="L9" s="9">
        <f>Inputs!$C$63*Inputs!K70</f>
        <v>0</v>
      </c>
      <c r="M9" s="9">
        <f>Inputs!$C$63*Inputs!K71</f>
        <v>0</v>
      </c>
      <c r="N9" s="9">
        <f>Inputs!$C$63*Inputs!K72</f>
        <v>0</v>
      </c>
      <c r="O9" s="9">
        <f t="shared" si="0"/>
        <v>0</v>
      </c>
    </row>
    <row r="10" spans="2:15">
      <c r="B10" s="90" t="str">
        <f>Inputs!B64</f>
        <v xml:space="preserve">   Sales Category 3</v>
      </c>
      <c r="C10" s="9">
        <f>Inputs!$C$64*Inputs!L61</f>
        <v>0</v>
      </c>
      <c r="D10" s="9">
        <f>Inputs!$C$64*Inputs!L62</f>
        <v>0</v>
      </c>
      <c r="E10" s="9">
        <f>Inputs!$C$64*Inputs!L63</f>
        <v>0</v>
      </c>
      <c r="F10" s="9">
        <f>Inputs!$C$64*Inputs!L64</f>
        <v>0</v>
      </c>
      <c r="G10" s="9">
        <f>Inputs!$C$64*Inputs!L65</f>
        <v>0</v>
      </c>
      <c r="H10" s="9">
        <f>Inputs!$C$64*Inputs!L66</f>
        <v>0</v>
      </c>
      <c r="I10" s="9">
        <f>Inputs!$C$64*Inputs!L67</f>
        <v>0</v>
      </c>
      <c r="J10" s="9">
        <f>Inputs!$C$64*Inputs!L68</f>
        <v>0</v>
      </c>
      <c r="K10" s="9">
        <f>Inputs!$C$64*Inputs!L69</f>
        <v>0</v>
      </c>
      <c r="L10" s="9">
        <f>Inputs!$C$64*Inputs!L70</f>
        <v>0</v>
      </c>
      <c r="M10" s="9">
        <f>Inputs!$C$64*Inputs!L71</f>
        <v>0</v>
      </c>
      <c r="N10" s="9">
        <f>Inputs!$C$64*Inputs!L72</f>
        <v>0</v>
      </c>
      <c r="O10" s="9">
        <f t="shared" si="0"/>
        <v>0</v>
      </c>
    </row>
    <row r="11" spans="2:15">
      <c r="B11" s="90" t="str">
        <f>Inputs!B65</f>
        <v xml:space="preserve">   Sales Category 4</v>
      </c>
      <c r="C11" s="9">
        <f>Inputs!$C$65*Inputs!M61</f>
        <v>0</v>
      </c>
      <c r="D11" s="9">
        <f>Inputs!$C$65*Inputs!M62</f>
        <v>0</v>
      </c>
      <c r="E11" s="9">
        <f>Inputs!$C$65*Inputs!M63</f>
        <v>0</v>
      </c>
      <c r="F11" s="9">
        <f>Inputs!$C$65*Inputs!M64</f>
        <v>0</v>
      </c>
      <c r="G11" s="9">
        <f>Inputs!$C$65*Inputs!M65</f>
        <v>0</v>
      </c>
      <c r="H11" s="9">
        <f>Inputs!$C$65*Inputs!M66</f>
        <v>0</v>
      </c>
      <c r="I11" s="9">
        <f>Inputs!$C$65*Inputs!M67</f>
        <v>0</v>
      </c>
      <c r="J11" s="9">
        <f>Inputs!$C$65*Inputs!M68</f>
        <v>0</v>
      </c>
      <c r="K11" s="9">
        <f>Inputs!$C$65*Inputs!M69</f>
        <v>0</v>
      </c>
      <c r="L11" s="9">
        <f>Inputs!$C$65*Inputs!M70</f>
        <v>0</v>
      </c>
      <c r="M11" s="9">
        <f>Inputs!$C$65*Inputs!M71</f>
        <v>0</v>
      </c>
      <c r="N11" s="9">
        <f>Inputs!$C$65*Inputs!M72</f>
        <v>0</v>
      </c>
      <c r="O11" s="9">
        <f t="shared" si="0"/>
        <v>0</v>
      </c>
    </row>
    <row r="12" spans="2:15">
      <c r="B12" s="90" t="str">
        <f>Inputs!B66</f>
        <v xml:space="preserve">   Sales Category 5</v>
      </c>
      <c r="C12" s="9">
        <f>Inputs!$C$66*Inputs!N61</f>
        <v>0</v>
      </c>
      <c r="D12" s="9">
        <f>Inputs!$C$66*Inputs!N62</f>
        <v>0</v>
      </c>
      <c r="E12" s="9">
        <f>Inputs!$C$66*Inputs!N63</f>
        <v>0</v>
      </c>
      <c r="F12" s="9">
        <f>Inputs!$C$66*Inputs!N64</f>
        <v>0</v>
      </c>
      <c r="G12" s="9">
        <f>Inputs!$C$66*Inputs!N65</f>
        <v>0</v>
      </c>
      <c r="H12" s="9">
        <f>Inputs!$C$66*Inputs!N66</f>
        <v>0</v>
      </c>
      <c r="I12" s="9">
        <f>Inputs!$C$66*Inputs!N67</f>
        <v>0</v>
      </c>
      <c r="J12" s="9">
        <f>Inputs!$C$66*Inputs!N68</f>
        <v>0</v>
      </c>
      <c r="K12" s="9">
        <f>Inputs!$C$66*Inputs!N69</f>
        <v>0</v>
      </c>
      <c r="L12" s="9">
        <f>Inputs!$C$66*Inputs!N70</f>
        <v>0</v>
      </c>
      <c r="M12" s="9">
        <f>Inputs!$C$66*Inputs!N71</f>
        <v>0</v>
      </c>
      <c r="N12" s="9">
        <f>Inputs!$C$66*Inputs!N72</f>
        <v>0</v>
      </c>
      <c r="O12" s="9">
        <f t="shared" si="0"/>
        <v>0</v>
      </c>
    </row>
    <row r="13" spans="2:15">
      <c r="B13" s="90" t="str">
        <f>Inputs!B67</f>
        <v xml:space="preserve">   Sales Category 6</v>
      </c>
      <c r="C13" s="9">
        <f>Inputs!$C$67*Inputs!O61</f>
        <v>0</v>
      </c>
      <c r="D13" s="9">
        <f>Inputs!$C$67*Inputs!O62</f>
        <v>0</v>
      </c>
      <c r="E13" s="9">
        <f>Inputs!$C$67*Inputs!O63</f>
        <v>0</v>
      </c>
      <c r="F13" s="9">
        <f>Inputs!$C$67*Inputs!O64</f>
        <v>0</v>
      </c>
      <c r="G13" s="9">
        <f>Inputs!$C$67*Inputs!O65</f>
        <v>0</v>
      </c>
      <c r="H13" s="9">
        <f>Inputs!$C$67*Inputs!O66</f>
        <v>0</v>
      </c>
      <c r="I13" s="9">
        <f>Inputs!$C$67*Inputs!O67</f>
        <v>0</v>
      </c>
      <c r="J13" s="9">
        <f>Inputs!$C$67*Inputs!O68</f>
        <v>0</v>
      </c>
      <c r="K13" s="9">
        <f>Inputs!$C$67*Inputs!O69</f>
        <v>0</v>
      </c>
      <c r="L13" s="9">
        <f>Inputs!$C$67*Inputs!O70</f>
        <v>0</v>
      </c>
      <c r="M13" s="9">
        <f>Inputs!$C$67*Inputs!O71</f>
        <v>0</v>
      </c>
      <c r="N13" s="9">
        <f>Inputs!$C$67*Inputs!O72</f>
        <v>0</v>
      </c>
      <c r="O13" s="9">
        <f t="shared" si="0"/>
        <v>0</v>
      </c>
    </row>
    <row r="15" spans="2:15">
      <c r="B15" s="89" t="s">
        <v>46</v>
      </c>
      <c r="C15" s="10">
        <f>SUM(C8:C13)</f>
        <v>0</v>
      </c>
      <c r="D15" s="10">
        <f t="shared" ref="D15:N15" si="1">SUM(D8:D13)</f>
        <v>0</v>
      </c>
      <c r="E15" s="10">
        <f t="shared" si="1"/>
        <v>0</v>
      </c>
      <c r="F15" s="10">
        <f t="shared" si="1"/>
        <v>0</v>
      </c>
      <c r="G15" s="10">
        <f t="shared" si="1"/>
        <v>0</v>
      </c>
      <c r="H15" s="10">
        <f t="shared" si="1"/>
        <v>0</v>
      </c>
      <c r="I15" s="10">
        <f t="shared" si="1"/>
        <v>0</v>
      </c>
      <c r="J15" s="10">
        <f t="shared" si="1"/>
        <v>0</v>
      </c>
      <c r="K15" s="10">
        <f t="shared" si="1"/>
        <v>0</v>
      </c>
      <c r="L15" s="10">
        <f t="shared" si="1"/>
        <v>0</v>
      </c>
      <c r="M15" s="10">
        <f t="shared" si="1"/>
        <v>0</v>
      </c>
      <c r="N15" s="10">
        <f t="shared" si="1"/>
        <v>0</v>
      </c>
      <c r="O15" s="10">
        <f>SUM(O8:O13)</f>
        <v>0</v>
      </c>
    </row>
    <row r="17" spans="2:15">
      <c r="B17" s="89" t="s">
        <v>47</v>
      </c>
    </row>
    <row r="18" spans="2:15">
      <c r="B18" s="90" t="str">
        <f>Inputs!F62</f>
        <v xml:space="preserve">   Sales Category 1</v>
      </c>
      <c r="C18" s="8">
        <f>C8*Inputs!$G$62</f>
        <v>0</v>
      </c>
      <c r="D18" s="8">
        <f>D8*Inputs!$G$62</f>
        <v>0</v>
      </c>
      <c r="E18" s="8">
        <f>E8*Inputs!$G$62</f>
        <v>0</v>
      </c>
      <c r="F18" s="8">
        <f>F8*Inputs!$G$62</f>
        <v>0</v>
      </c>
      <c r="G18" s="8">
        <f>G8*Inputs!$G$62</f>
        <v>0</v>
      </c>
      <c r="H18" s="8">
        <f>H8*Inputs!$G$62</f>
        <v>0</v>
      </c>
      <c r="I18" s="8">
        <f>I8*Inputs!$G$62</f>
        <v>0</v>
      </c>
      <c r="J18" s="8">
        <f>J8*Inputs!$G$62</f>
        <v>0</v>
      </c>
      <c r="K18" s="8">
        <f>K8*Inputs!$G$62</f>
        <v>0</v>
      </c>
      <c r="L18" s="8">
        <f>L8*Inputs!$G$62</f>
        <v>0</v>
      </c>
      <c r="M18" s="8">
        <f>M8*Inputs!$G$62</f>
        <v>0</v>
      </c>
      <c r="N18" s="8">
        <f>N8*Inputs!$G$62</f>
        <v>0</v>
      </c>
      <c r="O18" s="8">
        <f t="shared" ref="O18:O23" si="2">SUM(C18:N18)</f>
        <v>0</v>
      </c>
    </row>
    <row r="19" spans="2:15">
      <c r="B19" s="90" t="str">
        <f>Inputs!F63</f>
        <v xml:space="preserve">   Sales Category 2 </v>
      </c>
      <c r="C19" s="9">
        <f>C9*Inputs!$G$63</f>
        <v>0</v>
      </c>
      <c r="D19" s="9">
        <f>D9*Inputs!$G$63</f>
        <v>0</v>
      </c>
      <c r="E19" s="9">
        <f>E9*Inputs!$G$63</f>
        <v>0</v>
      </c>
      <c r="F19" s="9">
        <f>F9*Inputs!$G$63</f>
        <v>0</v>
      </c>
      <c r="G19" s="9">
        <f>G9*Inputs!$G$63</f>
        <v>0</v>
      </c>
      <c r="H19" s="9">
        <f>H9*Inputs!$G$63</f>
        <v>0</v>
      </c>
      <c r="I19" s="9">
        <f>I9*Inputs!$G$63</f>
        <v>0</v>
      </c>
      <c r="J19" s="9">
        <f>J9*Inputs!$G$63</f>
        <v>0</v>
      </c>
      <c r="K19" s="9">
        <f>K9*Inputs!$G$63</f>
        <v>0</v>
      </c>
      <c r="L19" s="9">
        <f>L9*Inputs!$G$63</f>
        <v>0</v>
      </c>
      <c r="M19" s="9">
        <f>M9*Inputs!$G$63</f>
        <v>0</v>
      </c>
      <c r="N19" s="9">
        <f>N9*Inputs!$G$63</f>
        <v>0</v>
      </c>
      <c r="O19" s="9">
        <f t="shared" si="2"/>
        <v>0</v>
      </c>
    </row>
    <row r="20" spans="2:15">
      <c r="B20" s="90" t="str">
        <f>Inputs!F64</f>
        <v xml:space="preserve">   Sales Category 3</v>
      </c>
      <c r="C20" s="9">
        <f>C10*Inputs!$G$64</f>
        <v>0</v>
      </c>
      <c r="D20" s="9">
        <f>D10*Inputs!$G$64</f>
        <v>0</v>
      </c>
      <c r="E20" s="9">
        <f>E10*Inputs!$G$64</f>
        <v>0</v>
      </c>
      <c r="F20" s="9">
        <f>F10*Inputs!$G$64</f>
        <v>0</v>
      </c>
      <c r="G20" s="9">
        <f>G10*Inputs!$G$64</f>
        <v>0</v>
      </c>
      <c r="H20" s="9">
        <f>H10*Inputs!$G$64</f>
        <v>0</v>
      </c>
      <c r="I20" s="9">
        <f>I10*Inputs!$G$64</f>
        <v>0</v>
      </c>
      <c r="J20" s="9">
        <f>J10*Inputs!$G$64</f>
        <v>0</v>
      </c>
      <c r="K20" s="9">
        <f>K10*Inputs!$G$64</f>
        <v>0</v>
      </c>
      <c r="L20" s="9">
        <f>L10*Inputs!$G$64</f>
        <v>0</v>
      </c>
      <c r="M20" s="9">
        <f>M10*Inputs!$G$64</f>
        <v>0</v>
      </c>
      <c r="N20" s="9">
        <f>N10*Inputs!$G$64</f>
        <v>0</v>
      </c>
      <c r="O20" s="9">
        <f t="shared" si="2"/>
        <v>0</v>
      </c>
    </row>
    <row r="21" spans="2:15">
      <c r="B21" s="90" t="str">
        <f>Inputs!F65</f>
        <v xml:space="preserve">   Sales Category 4</v>
      </c>
      <c r="C21" s="9">
        <f>C11*Inputs!$G$65</f>
        <v>0</v>
      </c>
      <c r="D21" s="9">
        <f>D11*Inputs!$G$65</f>
        <v>0</v>
      </c>
      <c r="E21" s="9">
        <f>E11*Inputs!$G$65</f>
        <v>0</v>
      </c>
      <c r="F21" s="9">
        <f>F11*Inputs!$G$65</f>
        <v>0</v>
      </c>
      <c r="G21" s="9">
        <f>G11*Inputs!$G$65</f>
        <v>0</v>
      </c>
      <c r="H21" s="9">
        <f>H11*Inputs!$G$65</f>
        <v>0</v>
      </c>
      <c r="I21" s="9">
        <f>I11*Inputs!$G$65</f>
        <v>0</v>
      </c>
      <c r="J21" s="9">
        <f>J11*Inputs!$G$65</f>
        <v>0</v>
      </c>
      <c r="K21" s="9">
        <f>K11*Inputs!$G$65</f>
        <v>0</v>
      </c>
      <c r="L21" s="9">
        <f>L11*Inputs!$G$65</f>
        <v>0</v>
      </c>
      <c r="M21" s="9">
        <f>M11*Inputs!$G$65</f>
        <v>0</v>
      </c>
      <c r="N21" s="9">
        <f>N11*Inputs!$G$65</f>
        <v>0</v>
      </c>
      <c r="O21" s="9">
        <f t="shared" si="2"/>
        <v>0</v>
      </c>
    </row>
    <row r="22" spans="2:15">
      <c r="B22" s="90" t="str">
        <f>Inputs!F66</f>
        <v xml:space="preserve">   Sales Category 5</v>
      </c>
      <c r="C22" s="9">
        <f>C12*Inputs!$G$66</f>
        <v>0</v>
      </c>
      <c r="D22" s="9">
        <f>D12*Inputs!$G$66</f>
        <v>0</v>
      </c>
      <c r="E22" s="9">
        <f>E12*Inputs!$G$66</f>
        <v>0</v>
      </c>
      <c r="F22" s="9">
        <f>F12*Inputs!$G$66</f>
        <v>0</v>
      </c>
      <c r="G22" s="9">
        <f>G12*Inputs!$G$66</f>
        <v>0</v>
      </c>
      <c r="H22" s="9">
        <f>H12*Inputs!$G$66</f>
        <v>0</v>
      </c>
      <c r="I22" s="9">
        <f>I12*Inputs!$G$66</f>
        <v>0</v>
      </c>
      <c r="J22" s="9">
        <f>J12*Inputs!$G$66</f>
        <v>0</v>
      </c>
      <c r="K22" s="9">
        <f>K12*Inputs!$G$66</f>
        <v>0</v>
      </c>
      <c r="L22" s="9">
        <f>L12*Inputs!$G$66</f>
        <v>0</v>
      </c>
      <c r="M22" s="9">
        <f>M12*Inputs!$G$66</f>
        <v>0</v>
      </c>
      <c r="N22" s="9">
        <f>N12*Inputs!$G$66</f>
        <v>0</v>
      </c>
      <c r="O22" s="9">
        <f t="shared" si="2"/>
        <v>0</v>
      </c>
    </row>
    <row r="23" spans="2:15">
      <c r="B23" s="90" t="str">
        <f>Inputs!F67</f>
        <v xml:space="preserve">   Sales Category 6</v>
      </c>
      <c r="C23" s="9">
        <f>C13*Inputs!$G$67</f>
        <v>0</v>
      </c>
      <c r="D23" s="9">
        <f>D13*Inputs!$G$67</f>
        <v>0</v>
      </c>
      <c r="E23" s="9">
        <f>E13*Inputs!$G$67</f>
        <v>0</v>
      </c>
      <c r="F23" s="9">
        <f>F13*Inputs!$G$67</f>
        <v>0</v>
      </c>
      <c r="G23" s="9">
        <f>G13*Inputs!$G$67</f>
        <v>0</v>
      </c>
      <c r="H23" s="9">
        <f>H13*Inputs!$G$67</f>
        <v>0</v>
      </c>
      <c r="I23" s="9">
        <f>I13*Inputs!$G$67</f>
        <v>0</v>
      </c>
      <c r="J23" s="9">
        <f>J13*Inputs!$G$67</f>
        <v>0</v>
      </c>
      <c r="K23" s="9">
        <f>K13*Inputs!$G$67</f>
        <v>0</v>
      </c>
      <c r="L23" s="9">
        <f>L13*Inputs!$G$67</f>
        <v>0</v>
      </c>
      <c r="M23" s="9">
        <f>M13*Inputs!$G$67</f>
        <v>0</v>
      </c>
      <c r="N23" s="9">
        <f>N13*Inputs!$G$67</f>
        <v>0</v>
      </c>
      <c r="O23" s="9">
        <f t="shared" si="2"/>
        <v>0</v>
      </c>
    </row>
    <row r="25" spans="2:15">
      <c r="B25" s="89" t="s">
        <v>48</v>
      </c>
      <c r="C25" s="10">
        <f>SUM(C18:C23)</f>
        <v>0</v>
      </c>
      <c r="D25" s="10">
        <f t="shared" ref="D25:N25" si="3">SUM(D18:D23)</f>
        <v>0</v>
      </c>
      <c r="E25" s="10">
        <f t="shared" si="3"/>
        <v>0</v>
      </c>
      <c r="F25" s="10">
        <f t="shared" si="3"/>
        <v>0</v>
      </c>
      <c r="G25" s="10">
        <f t="shared" si="3"/>
        <v>0</v>
      </c>
      <c r="H25" s="10">
        <f t="shared" si="3"/>
        <v>0</v>
      </c>
      <c r="I25" s="10">
        <f t="shared" si="3"/>
        <v>0</v>
      </c>
      <c r="J25" s="10">
        <f t="shared" si="3"/>
        <v>0</v>
      </c>
      <c r="K25" s="10">
        <f t="shared" si="3"/>
        <v>0</v>
      </c>
      <c r="L25" s="10">
        <f t="shared" si="3"/>
        <v>0</v>
      </c>
      <c r="M25" s="10">
        <f t="shared" si="3"/>
        <v>0</v>
      </c>
      <c r="N25" s="10">
        <f t="shared" si="3"/>
        <v>0</v>
      </c>
      <c r="O25" s="10">
        <f>SUM(C25:N25)</f>
        <v>0</v>
      </c>
    </row>
    <row r="27" spans="2:15">
      <c r="B27" s="89" t="s">
        <v>49</v>
      </c>
      <c r="C27" s="10">
        <f>+C15-C25</f>
        <v>0</v>
      </c>
      <c r="D27" s="10">
        <f t="shared" ref="D27:N27" si="4">+D15-D25</f>
        <v>0</v>
      </c>
      <c r="E27" s="10">
        <f t="shared" si="4"/>
        <v>0</v>
      </c>
      <c r="F27" s="10">
        <f t="shared" si="4"/>
        <v>0</v>
      </c>
      <c r="G27" s="10">
        <f t="shared" si="4"/>
        <v>0</v>
      </c>
      <c r="H27" s="10">
        <f t="shared" si="4"/>
        <v>0</v>
      </c>
      <c r="I27" s="10">
        <f t="shared" si="4"/>
        <v>0</v>
      </c>
      <c r="J27" s="10">
        <f t="shared" si="4"/>
        <v>0</v>
      </c>
      <c r="K27" s="10">
        <f t="shared" si="4"/>
        <v>0</v>
      </c>
      <c r="L27" s="10">
        <f t="shared" si="4"/>
        <v>0</v>
      </c>
      <c r="M27" s="10">
        <f t="shared" si="4"/>
        <v>0</v>
      </c>
      <c r="N27" s="10">
        <f t="shared" si="4"/>
        <v>0</v>
      </c>
      <c r="O27" s="10">
        <f>SUM(C27:N27)</f>
        <v>0</v>
      </c>
    </row>
    <row r="29" spans="2:15">
      <c r="B29" s="89" t="s">
        <v>63</v>
      </c>
    </row>
    <row r="30" spans="2:15">
      <c r="B30" s="90" t="str">
        <f>Inputs!B77</f>
        <v xml:space="preserve">   Accounting &amp; Legal</v>
      </c>
      <c r="C30" s="8">
        <f>Inputs!$C$77/12</f>
        <v>0</v>
      </c>
      <c r="D30" s="8">
        <f>Inputs!$C$77/12</f>
        <v>0</v>
      </c>
      <c r="E30" s="8">
        <f>Inputs!$C$77/12</f>
        <v>0</v>
      </c>
      <c r="F30" s="8">
        <f>Inputs!$C$77/12</f>
        <v>0</v>
      </c>
      <c r="G30" s="8">
        <f>Inputs!$C$77/12</f>
        <v>0</v>
      </c>
      <c r="H30" s="8">
        <f>Inputs!$C$77/12</f>
        <v>0</v>
      </c>
      <c r="I30" s="8">
        <f>Inputs!$C$77/12</f>
        <v>0</v>
      </c>
      <c r="J30" s="8">
        <f>Inputs!$C$77/12</f>
        <v>0</v>
      </c>
      <c r="K30" s="8">
        <f>Inputs!$C$77/12</f>
        <v>0</v>
      </c>
      <c r="L30" s="8">
        <f>Inputs!$C$77/12</f>
        <v>0</v>
      </c>
      <c r="M30" s="8">
        <f>Inputs!$C$77/12</f>
        <v>0</v>
      </c>
      <c r="N30" s="8">
        <f>Inputs!$C$77/12</f>
        <v>0</v>
      </c>
      <c r="O30" s="8">
        <f>SUM(C30:N30)</f>
        <v>0</v>
      </c>
    </row>
    <row r="31" spans="2:15">
      <c r="B31" s="90" t="str">
        <f>Inputs!B78</f>
        <v xml:space="preserve">   Advertising &amp; Promotion</v>
      </c>
      <c r="C31" s="9">
        <f>Inputs!$C$78/12</f>
        <v>0</v>
      </c>
      <c r="D31" s="9">
        <f>Inputs!$C$78/12</f>
        <v>0</v>
      </c>
      <c r="E31" s="9">
        <f>Inputs!$C$78/12</f>
        <v>0</v>
      </c>
      <c r="F31" s="9">
        <f>Inputs!$C$78/12</f>
        <v>0</v>
      </c>
      <c r="G31" s="9">
        <f>Inputs!$C$78/12</f>
        <v>0</v>
      </c>
      <c r="H31" s="9">
        <f>Inputs!$C$78/12</f>
        <v>0</v>
      </c>
      <c r="I31" s="9">
        <f>Inputs!$C$78/12</f>
        <v>0</v>
      </c>
      <c r="J31" s="9">
        <f>Inputs!$C$78/12</f>
        <v>0</v>
      </c>
      <c r="K31" s="9">
        <f>Inputs!$C$78/12</f>
        <v>0</v>
      </c>
      <c r="L31" s="9">
        <f>Inputs!$C$78/12</f>
        <v>0</v>
      </c>
      <c r="M31" s="9">
        <f>Inputs!$C$78/12</f>
        <v>0</v>
      </c>
      <c r="N31" s="9">
        <f>Inputs!$C$78/12</f>
        <v>0</v>
      </c>
      <c r="O31" s="9">
        <f>SUM(C31:N31)</f>
        <v>0</v>
      </c>
    </row>
    <row r="32" spans="2:15">
      <c r="B32" s="90" t="s">
        <v>64</v>
      </c>
      <c r="C32" s="9">
        <f>Inputs!$C$51/180</f>
        <v>0</v>
      </c>
      <c r="D32" s="9">
        <f>Inputs!$C$51/180</f>
        <v>0</v>
      </c>
      <c r="E32" s="9">
        <f>Inputs!$C$51/180</f>
        <v>0</v>
      </c>
      <c r="F32" s="9">
        <f>Inputs!$C$51/180</f>
        <v>0</v>
      </c>
      <c r="G32" s="9">
        <f>Inputs!$C$51/180</f>
        <v>0</v>
      </c>
      <c r="H32" s="9">
        <f>Inputs!$C$51/180</f>
        <v>0</v>
      </c>
      <c r="I32" s="9">
        <f>Inputs!$C$51/180</f>
        <v>0</v>
      </c>
      <c r="J32" s="9">
        <f>Inputs!$C$51/180</f>
        <v>0</v>
      </c>
      <c r="K32" s="9">
        <f>Inputs!$C$51/180</f>
        <v>0</v>
      </c>
      <c r="L32" s="9">
        <f>Inputs!$C$51/180</f>
        <v>0</v>
      </c>
      <c r="M32" s="9">
        <f>Inputs!$C$51/180</f>
        <v>0</v>
      </c>
      <c r="N32" s="9">
        <f>Inputs!$C$51/180</f>
        <v>0</v>
      </c>
      <c r="O32" s="9">
        <f t="shared" ref="O32:O53" si="5">SUM(C32:N32)</f>
        <v>0</v>
      </c>
    </row>
    <row r="33" spans="2:15">
      <c r="B33" s="90" t="str">
        <f>Inputs!B79</f>
        <v xml:space="preserve">   Cable</v>
      </c>
      <c r="C33" s="9">
        <f>Inputs!$C$79/12</f>
        <v>0</v>
      </c>
      <c r="D33" s="9">
        <f>Inputs!$C$79/12</f>
        <v>0</v>
      </c>
      <c r="E33" s="9">
        <f>Inputs!$C$79/12</f>
        <v>0</v>
      </c>
      <c r="F33" s="9">
        <f>Inputs!$C$79/12</f>
        <v>0</v>
      </c>
      <c r="G33" s="9">
        <f>Inputs!$C$79/12</f>
        <v>0</v>
      </c>
      <c r="H33" s="9">
        <f>Inputs!$C$79/12</f>
        <v>0</v>
      </c>
      <c r="I33" s="9">
        <f>Inputs!$C$79/12</f>
        <v>0</v>
      </c>
      <c r="J33" s="9">
        <f>Inputs!$C$79/12</f>
        <v>0</v>
      </c>
      <c r="K33" s="9">
        <f>Inputs!$C$79/12</f>
        <v>0</v>
      </c>
      <c r="L33" s="9">
        <f>Inputs!$C$79/12</f>
        <v>0</v>
      </c>
      <c r="M33" s="9">
        <f>Inputs!$C$79/12</f>
        <v>0</v>
      </c>
      <c r="N33" s="9">
        <f>Inputs!$C$79/12</f>
        <v>0</v>
      </c>
      <c r="O33" s="9">
        <f>SUM(C33:N33)</f>
        <v>0</v>
      </c>
    </row>
    <row r="34" spans="2:15">
      <c r="B34" s="90" t="s">
        <v>65</v>
      </c>
      <c r="C34" s="9">
        <f>C15*0.6*0.03</f>
        <v>0</v>
      </c>
      <c r="D34" s="9">
        <f t="shared" ref="D34:N34" si="6">D15*0.6*0.03</f>
        <v>0</v>
      </c>
      <c r="E34" s="9">
        <f t="shared" si="6"/>
        <v>0</v>
      </c>
      <c r="F34" s="9">
        <f t="shared" si="6"/>
        <v>0</v>
      </c>
      <c r="G34" s="9">
        <f t="shared" si="6"/>
        <v>0</v>
      </c>
      <c r="H34" s="9">
        <f t="shared" si="6"/>
        <v>0</v>
      </c>
      <c r="I34" s="9">
        <f t="shared" si="6"/>
        <v>0</v>
      </c>
      <c r="J34" s="9">
        <f t="shared" si="6"/>
        <v>0</v>
      </c>
      <c r="K34" s="9">
        <f t="shared" si="6"/>
        <v>0</v>
      </c>
      <c r="L34" s="9">
        <f t="shared" si="6"/>
        <v>0</v>
      </c>
      <c r="M34" s="9">
        <f t="shared" si="6"/>
        <v>0</v>
      </c>
      <c r="N34" s="9">
        <f t="shared" si="6"/>
        <v>0</v>
      </c>
      <c r="O34" s="9">
        <f>SUM(C34:N34)</f>
        <v>0</v>
      </c>
    </row>
    <row r="35" spans="2:15">
      <c r="B35" s="90" t="s">
        <v>66</v>
      </c>
      <c r="C35" s="9">
        <f>(Inputs!$C$45/468)+(Inputs!$C$46/468)+(Inputs!$C$47/84)+(Inputs!$C$49/84)</f>
        <v>0</v>
      </c>
      <c r="D35" s="9">
        <f>(Inputs!$C$45/468)+(Inputs!$C$46/468)+(Inputs!$C$47/84)+(Inputs!$C$49/84)</f>
        <v>0</v>
      </c>
      <c r="E35" s="9">
        <f>(Inputs!$C$45/468)+(Inputs!$C$46/468)+(Inputs!$C$47/84)+(Inputs!$C$49/84)</f>
        <v>0</v>
      </c>
      <c r="F35" s="9">
        <f>(Inputs!$C$45/468)+(Inputs!$C$46/468)+(Inputs!$C$47/84)+(Inputs!$C$49/84)</f>
        <v>0</v>
      </c>
      <c r="G35" s="9">
        <f>(Inputs!$C$45/468)+(Inputs!$C$46/468)+(Inputs!$C$47/84)+(Inputs!$C$49/84)</f>
        <v>0</v>
      </c>
      <c r="H35" s="9">
        <f>(Inputs!$C$45/468)+(Inputs!$C$46/468)+(Inputs!$C$47/84)+(Inputs!$C$49/84)</f>
        <v>0</v>
      </c>
      <c r="I35" s="9">
        <f>(Inputs!$C$45/468)+(Inputs!$C$46/468)+(Inputs!$C$47/84)+(Inputs!$C$49/84)</f>
        <v>0</v>
      </c>
      <c r="J35" s="9">
        <f>(Inputs!$C$45/468)+(Inputs!$C$46/468)+(Inputs!$C$47/84)+(Inputs!$C$49/84)</f>
        <v>0</v>
      </c>
      <c r="K35" s="9">
        <f>(Inputs!$C$45/468)+(Inputs!$C$46/468)+(Inputs!$C$47/84)+(Inputs!$C$49/84)</f>
        <v>0</v>
      </c>
      <c r="L35" s="9">
        <f>(Inputs!$C$45/468)+(Inputs!$C$46/468)+(Inputs!$C$47/84)+(Inputs!$C$49/84)</f>
        <v>0</v>
      </c>
      <c r="M35" s="9">
        <f>(Inputs!$C$45/468)+(Inputs!$C$46/468)+(Inputs!$C$47/84)+(Inputs!$C$49/84)</f>
        <v>0</v>
      </c>
      <c r="N35" s="9">
        <f>(Inputs!$C$45/468)+(Inputs!$C$46/468)+(Inputs!$C$47/84)+(Inputs!$C$49/84)</f>
        <v>0</v>
      </c>
      <c r="O35" s="9">
        <f>SUM(C35:N35)</f>
        <v>0</v>
      </c>
    </row>
    <row r="36" spans="2:15">
      <c r="B36" s="90" t="str">
        <f>Inputs!B80</f>
        <v xml:space="preserve">   Insurance (Business &amp; Liability)</v>
      </c>
      <c r="C36" s="9">
        <f>Inputs!$C$80/12</f>
        <v>0</v>
      </c>
      <c r="D36" s="9">
        <f>Inputs!$C$80/12</f>
        <v>0</v>
      </c>
      <c r="E36" s="9">
        <f>Inputs!$C$80/12</f>
        <v>0</v>
      </c>
      <c r="F36" s="9">
        <f>Inputs!$C$80/12</f>
        <v>0</v>
      </c>
      <c r="G36" s="9">
        <f>Inputs!$C$80/12</f>
        <v>0</v>
      </c>
      <c r="H36" s="9">
        <f>Inputs!$C$80/12</f>
        <v>0</v>
      </c>
      <c r="I36" s="9">
        <f>Inputs!$C$80/12</f>
        <v>0</v>
      </c>
      <c r="J36" s="9">
        <f>Inputs!$C$80/12</f>
        <v>0</v>
      </c>
      <c r="K36" s="9">
        <f>Inputs!$C$80/12</f>
        <v>0</v>
      </c>
      <c r="L36" s="9">
        <f>Inputs!$C$80/12</f>
        <v>0</v>
      </c>
      <c r="M36" s="9">
        <f>Inputs!$C$80/12</f>
        <v>0</v>
      </c>
      <c r="N36" s="9">
        <f>Inputs!$C$80/12</f>
        <v>0</v>
      </c>
      <c r="O36" s="9">
        <f>SUM(C36:N36)</f>
        <v>0</v>
      </c>
    </row>
    <row r="37" spans="2:15">
      <c r="B37" s="90" t="str">
        <f>Inputs!B81</f>
        <v xml:space="preserve">   Insurance (Health)</v>
      </c>
      <c r="C37" s="9">
        <f>Inputs!$C$81/12</f>
        <v>0</v>
      </c>
      <c r="D37" s="9">
        <f>Inputs!$C$81/12</f>
        <v>0</v>
      </c>
      <c r="E37" s="9">
        <f>Inputs!$C$81/12</f>
        <v>0</v>
      </c>
      <c r="F37" s="9">
        <f>Inputs!$C$81/12</f>
        <v>0</v>
      </c>
      <c r="G37" s="9">
        <f>Inputs!$C$81/12</f>
        <v>0</v>
      </c>
      <c r="H37" s="9">
        <f>Inputs!$C$81/12</f>
        <v>0</v>
      </c>
      <c r="I37" s="9">
        <f>Inputs!$C$81/12</f>
        <v>0</v>
      </c>
      <c r="J37" s="9">
        <f>Inputs!$C$81/12</f>
        <v>0</v>
      </c>
      <c r="K37" s="9">
        <f>Inputs!$C$81/12</f>
        <v>0</v>
      </c>
      <c r="L37" s="9">
        <f>Inputs!$C$81/12</f>
        <v>0</v>
      </c>
      <c r="M37" s="9">
        <f>Inputs!$C$81/12</f>
        <v>0</v>
      </c>
      <c r="N37" s="9">
        <f>Inputs!$C$81/12</f>
        <v>0</v>
      </c>
      <c r="O37" s="9">
        <f t="shared" si="5"/>
        <v>0</v>
      </c>
    </row>
    <row r="38" spans="2:15">
      <c r="B38" s="90" t="str">
        <f>Inputs!B82</f>
        <v xml:space="preserve">   Insurance (Vehicle)</v>
      </c>
      <c r="C38" s="9">
        <f>Inputs!$C$82/12</f>
        <v>0</v>
      </c>
      <c r="D38" s="9">
        <f>Inputs!$C$82/12</f>
        <v>0</v>
      </c>
      <c r="E38" s="9">
        <f>Inputs!$C$82/12</f>
        <v>0</v>
      </c>
      <c r="F38" s="9">
        <f>Inputs!$C$82/12</f>
        <v>0</v>
      </c>
      <c r="G38" s="9">
        <f>Inputs!$C$82/12</f>
        <v>0</v>
      </c>
      <c r="H38" s="9">
        <f>Inputs!$C$82/12</f>
        <v>0</v>
      </c>
      <c r="I38" s="9">
        <f>Inputs!$C$82/12</f>
        <v>0</v>
      </c>
      <c r="J38" s="9">
        <f>Inputs!$C$82/12</f>
        <v>0</v>
      </c>
      <c r="K38" s="9">
        <f>Inputs!$C$82/12</f>
        <v>0</v>
      </c>
      <c r="L38" s="9">
        <f>Inputs!$C$82/12</f>
        <v>0</v>
      </c>
      <c r="M38" s="9">
        <f>Inputs!$C$82/12</f>
        <v>0</v>
      </c>
      <c r="N38" s="9">
        <f>Inputs!$C$82/12</f>
        <v>0</v>
      </c>
      <c r="O38" s="9">
        <f>SUM(C38:N38)</f>
        <v>0</v>
      </c>
    </row>
    <row r="39" spans="2:15">
      <c r="B39" s="90" t="str">
        <f>Inputs!B83</f>
        <v xml:space="preserve">   Internet</v>
      </c>
      <c r="C39" s="9">
        <f>Inputs!$C$83/12</f>
        <v>0</v>
      </c>
      <c r="D39" s="9">
        <f>Inputs!$C$83/12</f>
        <v>0</v>
      </c>
      <c r="E39" s="9">
        <f>Inputs!$C$83/12</f>
        <v>0</v>
      </c>
      <c r="F39" s="9">
        <f>Inputs!$C$83/12</f>
        <v>0</v>
      </c>
      <c r="G39" s="9">
        <f>Inputs!$C$83/12</f>
        <v>0</v>
      </c>
      <c r="H39" s="9">
        <f>Inputs!$C$83/12</f>
        <v>0</v>
      </c>
      <c r="I39" s="9">
        <f>Inputs!$C$83/12</f>
        <v>0</v>
      </c>
      <c r="J39" s="9">
        <f>Inputs!$C$83/12</f>
        <v>0</v>
      </c>
      <c r="K39" s="9">
        <f>Inputs!$C$83/12</f>
        <v>0</v>
      </c>
      <c r="L39" s="9">
        <f>Inputs!$C$83/12</f>
        <v>0</v>
      </c>
      <c r="M39" s="9">
        <f>Inputs!$C$83/12</f>
        <v>0</v>
      </c>
      <c r="N39" s="9">
        <f>Inputs!$C$83/12</f>
        <v>0</v>
      </c>
      <c r="O39" s="9">
        <f t="shared" si="5"/>
        <v>0</v>
      </c>
    </row>
    <row r="40" spans="2:15">
      <c r="B40" s="90" t="str">
        <f>Inputs!B84</f>
        <v xml:space="preserve">   Licenses</v>
      </c>
      <c r="C40" s="9">
        <f>Inputs!$C$84/12</f>
        <v>0</v>
      </c>
      <c r="D40" s="9">
        <f>Inputs!$C$84/12</f>
        <v>0</v>
      </c>
      <c r="E40" s="9">
        <f>Inputs!$C$84/12</f>
        <v>0</v>
      </c>
      <c r="F40" s="9">
        <f>Inputs!$C$84/12</f>
        <v>0</v>
      </c>
      <c r="G40" s="9">
        <f>Inputs!$C$84/12</f>
        <v>0</v>
      </c>
      <c r="H40" s="9">
        <f>Inputs!$C$84/12</f>
        <v>0</v>
      </c>
      <c r="I40" s="9">
        <f>Inputs!$C$84/12</f>
        <v>0</v>
      </c>
      <c r="J40" s="9">
        <f>Inputs!$C$84/12</f>
        <v>0</v>
      </c>
      <c r="K40" s="9">
        <f>Inputs!$C$84/12</f>
        <v>0</v>
      </c>
      <c r="L40" s="9">
        <f>Inputs!$C$84/12</f>
        <v>0</v>
      </c>
      <c r="M40" s="9">
        <f>Inputs!$C$84/12</f>
        <v>0</v>
      </c>
      <c r="N40" s="9">
        <f>Inputs!$C$84/12</f>
        <v>0</v>
      </c>
      <c r="O40" s="9">
        <f>SUM(C40:N40)</f>
        <v>0</v>
      </c>
    </row>
    <row r="41" spans="2:15">
      <c r="B41" s="90" t="str">
        <f>Inputs!B85</f>
        <v xml:space="preserve">   Miscellaneous</v>
      </c>
      <c r="C41" s="9">
        <f>Inputs!$C$85/12</f>
        <v>0</v>
      </c>
      <c r="D41" s="9">
        <f>Inputs!$C$85/12</f>
        <v>0</v>
      </c>
      <c r="E41" s="9">
        <f>Inputs!$C$85/12</f>
        <v>0</v>
      </c>
      <c r="F41" s="9">
        <f>Inputs!$C$85/12</f>
        <v>0</v>
      </c>
      <c r="G41" s="9">
        <f>Inputs!$C$85/12</f>
        <v>0</v>
      </c>
      <c r="H41" s="9">
        <f>Inputs!$C$85/12</f>
        <v>0</v>
      </c>
      <c r="I41" s="9">
        <f>Inputs!$C$85/12</f>
        <v>0</v>
      </c>
      <c r="J41" s="9">
        <f>Inputs!$C$85/12</f>
        <v>0</v>
      </c>
      <c r="K41" s="9">
        <f>Inputs!$C$85/12</f>
        <v>0</v>
      </c>
      <c r="L41" s="9">
        <f>Inputs!$C$85/12</f>
        <v>0</v>
      </c>
      <c r="M41" s="9">
        <f>Inputs!$C$85/12</f>
        <v>0</v>
      </c>
      <c r="N41" s="9">
        <f>Inputs!$C$85/12</f>
        <v>0</v>
      </c>
      <c r="O41" s="9">
        <f t="shared" si="5"/>
        <v>0</v>
      </c>
    </row>
    <row r="42" spans="2:15">
      <c r="B42" s="90" t="str">
        <f>Inputs!B86</f>
        <v xml:space="preserve">   Office &amp; Operating Supplies</v>
      </c>
      <c r="C42" s="9">
        <f>Inputs!$C$86/12</f>
        <v>0</v>
      </c>
      <c r="D42" s="9">
        <f>Inputs!$C$86/12</f>
        <v>0</v>
      </c>
      <c r="E42" s="9">
        <f>Inputs!$C$86/12</f>
        <v>0</v>
      </c>
      <c r="F42" s="9">
        <f>Inputs!$C$86/12</f>
        <v>0</v>
      </c>
      <c r="G42" s="9">
        <f>Inputs!$C$86/12</f>
        <v>0</v>
      </c>
      <c r="H42" s="9">
        <f>Inputs!$C$86/12</f>
        <v>0</v>
      </c>
      <c r="I42" s="9">
        <f>Inputs!$C$86/12</f>
        <v>0</v>
      </c>
      <c r="J42" s="9">
        <f>Inputs!$C$86/12</f>
        <v>0</v>
      </c>
      <c r="K42" s="9">
        <f>Inputs!$C$86/12</f>
        <v>0</v>
      </c>
      <c r="L42" s="9">
        <f>Inputs!$C$86/12</f>
        <v>0</v>
      </c>
      <c r="M42" s="9">
        <f>Inputs!$C$86/12</f>
        <v>0</v>
      </c>
      <c r="N42" s="9">
        <f>Inputs!$C$86/12</f>
        <v>0</v>
      </c>
      <c r="O42" s="9">
        <f>SUM(C42:N42)</f>
        <v>0</v>
      </c>
    </row>
    <row r="43" spans="2:15">
      <c r="B43" s="90" t="s">
        <v>67</v>
      </c>
      <c r="C43" s="9">
        <f>+Payroll!C322</f>
        <v>0</v>
      </c>
      <c r="D43" s="9">
        <f>+Payroll!D322</f>
        <v>0</v>
      </c>
      <c r="E43" s="9">
        <f>+Payroll!E322</f>
        <v>0</v>
      </c>
      <c r="F43" s="9">
        <f>+Payroll!F322</f>
        <v>0</v>
      </c>
      <c r="G43" s="9">
        <f>+Payroll!G322</f>
        <v>0</v>
      </c>
      <c r="H43" s="9">
        <f>+Payroll!H322</f>
        <v>0</v>
      </c>
      <c r="I43" s="9">
        <f>+Payroll!I322</f>
        <v>0</v>
      </c>
      <c r="J43" s="9">
        <f>+Payroll!J322</f>
        <v>0</v>
      </c>
      <c r="K43" s="9">
        <f>+Payroll!K322</f>
        <v>0</v>
      </c>
      <c r="L43" s="9">
        <f>+Payroll!L322</f>
        <v>0</v>
      </c>
      <c r="M43" s="9">
        <f>+Payroll!M322</f>
        <v>0</v>
      </c>
      <c r="N43" s="9">
        <f>+Payroll!N322</f>
        <v>0</v>
      </c>
      <c r="O43" s="9">
        <f>SUM(C43:N43)</f>
        <v>0</v>
      </c>
    </row>
    <row r="44" spans="2:15">
      <c r="B44" s="90" t="s">
        <v>68</v>
      </c>
      <c r="C44" s="9">
        <f>+Payroll!C324</f>
        <v>0</v>
      </c>
      <c r="D44" s="9">
        <f>+Payroll!D324</f>
        <v>0</v>
      </c>
      <c r="E44" s="9">
        <f>+Payroll!E324</f>
        <v>0</v>
      </c>
      <c r="F44" s="9">
        <f>+Payroll!F324</f>
        <v>0</v>
      </c>
      <c r="G44" s="9">
        <f>+Payroll!G324</f>
        <v>0</v>
      </c>
      <c r="H44" s="9">
        <f>+Payroll!H324</f>
        <v>0</v>
      </c>
      <c r="I44" s="9">
        <f>+Payroll!I324</f>
        <v>0</v>
      </c>
      <c r="J44" s="9">
        <f>+Payroll!J324</f>
        <v>0</v>
      </c>
      <c r="K44" s="9">
        <f>+Payroll!K324</f>
        <v>0</v>
      </c>
      <c r="L44" s="9">
        <f>+Payroll!L324</f>
        <v>0</v>
      </c>
      <c r="M44" s="9">
        <f>+Payroll!M324</f>
        <v>0</v>
      </c>
      <c r="N44" s="9">
        <f>+Payroll!N324</f>
        <v>0</v>
      </c>
      <c r="O44" s="9">
        <f>SUM(C44:N44)</f>
        <v>0</v>
      </c>
    </row>
    <row r="45" spans="2:15">
      <c r="B45" s="90" t="str">
        <f>Inputs!B87</f>
        <v xml:space="preserve">   Rent</v>
      </c>
      <c r="C45" s="9">
        <f>Inputs!$C$87/12</f>
        <v>0</v>
      </c>
      <c r="D45" s="9">
        <f>Inputs!$C$87/12</f>
        <v>0</v>
      </c>
      <c r="E45" s="9">
        <f>Inputs!$C$87/12</f>
        <v>0</v>
      </c>
      <c r="F45" s="9">
        <f>Inputs!$C$87/12</f>
        <v>0</v>
      </c>
      <c r="G45" s="9">
        <f>Inputs!$C$87/12</f>
        <v>0</v>
      </c>
      <c r="H45" s="9">
        <f>Inputs!$C$87/12</f>
        <v>0</v>
      </c>
      <c r="I45" s="9">
        <f>Inputs!$C$87/12</f>
        <v>0</v>
      </c>
      <c r="J45" s="9">
        <f>Inputs!$C$87/12</f>
        <v>0</v>
      </c>
      <c r="K45" s="9">
        <f>Inputs!$C$87/12</f>
        <v>0</v>
      </c>
      <c r="L45" s="9">
        <f>Inputs!$C$87/12</f>
        <v>0</v>
      </c>
      <c r="M45" s="9">
        <f>Inputs!$C$87/12</f>
        <v>0</v>
      </c>
      <c r="N45" s="9">
        <f>Inputs!$C$87/12</f>
        <v>0</v>
      </c>
      <c r="O45" s="9">
        <f t="shared" si="5"/>
        <v>0</v>
      </c>
    </row>
    <row r="46" spans="2:15">
      <c r="B46" s="90" t="str">
        <f>Inputs!B88</f>
        <v xml:space="preserve">   Repairs and Maintenance</v>
      </c>
      <c r="C46" s="9">
        <f>Inputs!$C$88/12</f>
        <v>0</v>
      </c>
      <c r="D46" s="9">
        <f>Inputs!$C$88/12</f>
        <v>0</v>
      </c>
      <c r="E46" s="9">
        <f>Inputs!$C$88/12</f>
        <v>0</v>
      </c>
      <c r="F46" s="9">
        <f>Inputs!$C$88/12</f>
        <v>0</v>
      </c>
      <c r="G46" s="9">
        <f>Inputs!$C$88/12</f>
        <v>0</v>
      </c>
      <c r="H46" s="9">
        <f>Inputs!$C$88/12</f>
        <v>0</v>
      </c>
      <c r="I46" s="9">
        <f>Inputs!$C$88/12</f>
        <v>0</v>
      </c>
      <c r="J46" s="9">
        <f>Inputs!$C$88/12</f>
        <v>0</v>
      </c>
      <c r="K46" s="9">
        <f>Inputs!$C$88/12</f>
        <v>0</v>
      </c>
      <c r="L46" s="9">
        <f>Inputs!$C$88/12</f>
        <v>0</v>
      </c>
      <c r="M46" s="9">
        <f>Inputs!$C$88/12</f>
        <v>0</v>
      </c>
      <c r="N46" s="9">
        <f>Inputs!$C$88/12</f>
        <v>0</v>
      </c>
      <c r="O46" s="9">
        <f t="shared" si="5"/>
        <v>0</v>
      </c>
    </row>
    <row r="47" spans="2:15">
      <c r="B47" s="90" t="str">
        <f>Inputs!B89</f>
        <v xml:space="preserve">   Telephone</v>
      </c>
      <c r="C47" s="9">
        <f>Inputs!$C$89/12</f>
        <v>0</v>
      </c>
      <c r="D47" s="9">
        <f>Inputs!$C$89/12</f>
        <v>0</v>
      </c>
      <c r="E47" s="9">
        <f>Inputs!$C$89/12</f>
        <v>0</v>
      </c>
      <c r="F47" s="9">
        <f>Inputs!$C$89/12</f>
        <v>0</v>
      </c>
      <c r="G47" s="9">
        <f>Inputs!$C$89/12</f>
        <v>0</v>
      </c>
      <c r="H47" s="9">
        <f>Inputs!$C$89/12</f>
        <v>0</v>
      </c>
      <c r="I47" s="9">
        <f>Inputs!$C$89/12</f>
        <v>0</v>
      </c>
      <c r="J47" s="9">
        <f>Inputs!$C$89/12</f>
        <v>0</v>
      </c>
      <c r="K47" s="9">
        <f>Inputs!$C$89/12</f>
        <v>0</v>
      </c>
      <c r="L47" s="9">
        <f>Inputs!$C$89/12</f>
        <v>0</v>
      </c>
      <c r="M47" s="9">
        <f>Inputs!$C$89/12</f>
        <v>0</v>
      </c>
      <c r="N47" s="9">
        <f>Inputs!$C$89/12</f>
        <v>0</v>
      </c>
      <c r="O47" s="9">
        <f t="shared" si="5"/>
        <v>0</v>
      </c>
    </row>
    <row r="48" spans="2:15">
      <c r="B48" s="90" t="str">
        <f>Inputs!B90</f>
        <v xml:space="preserve">   Utilities</v>
      </c>
      <c r="C48" s="9">
        <f>Inputs!$C$90/12</f>
        <v>0</v>
      </c>
      <c r="D48" s="9">
        <f>Inputs!$C$90/12</f>
        <v>0</v>
      </c>
      <c r="E48" s="9">
        <f>Inputs!$C$90/12</f>
        <v>0</v>
      </c>
      <c r="F48" s="9">
        <f>Inputs!$C$90/12</f>
        <v>0</v>
      </c>
      <c r="G48" s="9">
        <f>Inputs!$C$90/12</f>
        <v>0</v>
      </c>
      <c r="H48" s="9">
        <f>Inputs!$C$90/12</f>
        <v>0</v>
      </c>
      <c r="I48" s="9">
        <f>Inputs!$C$90/12</f>
        <v>0</v>
      </c>
      <c r="J48" s="9">
        <f>Inputs!$C$90/12</f>
        <v>0</v>
      </c>
      <c r="K48" s="9">
        <f>Inputs!$C$90/12</f>
        <v>0</v>
      </c>
      <c r="L48" s="9">
        <f>Inputs!$C$90/12</f>
        <v>0</v>
      </c>
      <c r="M48" s="9">
        <f>Inputs!$C$90/12</f>
        <v>0</v>
      </c>
      <c r="N48" s="9">
        <f>Inputs!$C$90/12</f>
        <v>0</v>
      </c>
      <c r="O48" s="9">
        <f t="shared" si="5"/>
        <v>0</v>
      </c>
    </row>
    <row r="49" spans="2:15">
      <c r="B49" s="90" t="str">
        <f>Inputs!B91</f>
        <v xml:space="preserve">   Vehicle &amp; Travel</v>
      </c>
      <c r="C49" s="9">
        <f>Inputs!$C$91/12</f>
        <v>0</v>
      </c>
      <c r="D49" s="9">
        <f>Inputs!$C$91/12</f>
        <v>0</v>
      </c>
      <c r="E49" s="9">
        <f>Inputs!$C$91/12</f>
        <v>0</v>
      </c>
      <c r="F49" s="9">
        <f>Inputs!$C$91/12</f>
        <v>0</v>
      </c>
      <c r="G49" s="9">
        <f>Inputs!$C$91/12</f>
        <v>0</v>
      </c>
      <c r="H49" s="9">
        <f>Inputs!$C$91/12</f>
        <v>0</v>
      </c>
      <c r="I49" s="9">
        <f>Inputs!$C$91/12</f>
        <v>0</v>
      </c>
      <c r="J49" s="9">
        <f>Inputs!$C$91/12</f>
        <v>0</v>
      </c>
      <c r="K49" s="9">
        <f>Inputs!$C$91/12</f>
        <v>0</v>
      </c>
      <c r="L49" s="9">
        <f>Inputs!$C$91/12</f>
        <v>0</v>
      </c>
      <c r="M49" s="9">
        <f>Inputs!$C$91/12</f>
        <v>0</v>
      </c>
      <c r="N49" s="9">
        <f>Inputs!$C$91/12</f>
        <v>0</v>
      </c>
      <c r="O49" s="9">
        <f>SUM(C49:N49)</f>
        <v>0</v>
      </c>
    </row>
    <row r="50" spans="2:15">
      <c r="B50" s="90" t="s">
        <v>69</v>
      </c>
      <c r="C50" s="9">
        <f>+Payroll!C323</f>
        <v>0</v>
      </c>
      <c r="D50" s="9">
        <f>+Payroll!D323</f>
        <v>0</v>
      </c>
      <c r="E50" s="9">
        <f>+Payroll!E323</f>
        <v>0</v>
      </c>
      <c r="F50" s="9">
        <f>+Payroll!F323</f>
        <v>0</v>
      </c>
      <c r="G50" s="9">
        <f>+Payroll!G323</f>
        <v>0</v>
      </c>
      <c r="H50" s="9">
        <f>+Payroll!H323</f>
        <v>0</v>
      </c>
      <c r="I50" s="9">
        <f>+Payroll!I323</f>
        <v>0</v>
      </c>
      <c r="J50" s="9">
        <f>+Payroll!J323</f>
        <v>0</v>
      </c>
      <c r="K50" s="9">
        <f>+Payroll!K323</f>
        <v>0</v>
      </c>
      <c r="L50" s="9">
        <f>+Payroll!L323</f>
        <v>0</v>
      </c>
      <c r="M50" s="9">
        <f>+Payroll!M323</f>
        <v>0</v>
      </c>
      <c r="N50" s="9">
        <f>+Payroll!N323</f>
        <v>0</v>
      </c>
      <c r="O50" s="9">
        <f>SUM(C50:N50)</f>
        <v>0</v>
      </c>
    </row>
    <row r="51" spans="2:15">
      <c r="B51" s="90" t="str">
        <f>Inputs!B92</f>
        <v xml:space="preserve">   Additional Expense 1</v>
      </c>
      <c r="C51" s="9">
        <f>Inputs!$C$92/12</f>
        <v>0</v>
      </c>
      <c r="D51" s="9">
        <f>Inputs!$C$92/12</f>
        <v>0</v>
      </c>
      <c r="E51" s="9">
        <f>Inputs!$C$92/12</f>
        <v>0</v>
      </c>
      <c r="F51" s="9">
        <f>Inputs!$C$92/12</f>
        <v>0</v>
      </c>
      <c r="G51" s="9">
        <f>Inputs!$C$92/12</f>
        <v>0</v>
      </c>
      <c r="H51" s="9">
        <f>Inputs!$C$92/12</f>
        <v>0</v>
      </c>
      <c r="I51" s="9">
        <f>Inputs!$C$92/12</f>
        <v>0</v>
      </c>
      <c r="J51" s="9">
        <f>Inputs!$C$92/12</f>
        <v>0</v>
      </c>
      <c r="K51" s="9">
        <f>Inputs!$C$92/12</f>
        <v>0</v>
      </c>
      <c r="L51" s="9">
        <f>Inputs!$C$92/12</f>
        <v>0</v>
      </c>
      <c r="M51" s="9">
        <f>Inputs!$C$92/12</f>
        <v>0</v>
      </c>
      <c r="N51" s="9">
        <f>Inputs!$C$92/12</f>
        <v>0</v>
      </c>
      <c r="O51" s="9">
        <f t="shared" si="5"/>
        <v>0</v>
      </c>
    </row>
    <row r="52" spans="2:15">
      <c r="B52" s="90" t="str">
        <f>Inputs!B93</f>
        <v xml:space="preserve">   Additional Expense 2</v>
      </c>
      <c r="C52" s="9">
        <f>Inputs!$C$93/12</f>
        <v>0</v>
      </c>
      <c r="D52" s="9">
        <f>Inputs!$C$93/12</f>
        <v>0</v>
      </c>
      <c r="E52" s="9">
        <f>Inputs!$C$93/12</f>
        <v>0</v>
      </c>
      <c r="F52" s="9">
        <f>Inputs!$C$93/12</f>
        <v>0</v>
      </c>
      <c r="G52" s="9">
        <f>Inputs!$C$93/12</f>
        <v>0</v>
      </c>
      <c r="H52" s="9">
        <f>Inputs!$C$93/12</f>
        <v>0</v>
      </c>
      <c r="I52" s="9">
        <f>Inputs!$C$93/12</f>
        <v>0</v>
      </c>
      <c r="J52" s="9">
        <f>Inputs!$C$93/12</f>
        <v>0</v>
      </c>
      <c r="K52" s="9">
        <f>Inputs!$C$93/12</f>
        <v>0</v>
      </c>
      <c r="L52" s="9">
        <f>Inputs!$C$93/12</f>
        <v>0</v>
      </c>
      <c r="M52" s="9">
        <f>Inputs!$C$93/12</f>
        <v>0</v>
      </c>
      <c r="N52" s="9">
        <f>Inputs!$C$93/12</f>
        <v>0</v>
      </c>
      <c r="O52" s="9">
        <f t="shared" si="5"/>
        <v>0</v>
      </c>
    </row>
    <row r="53" spans="2:15">
      <c r="B53" s="90" t="str">
        <f>Inputs!B94</f>
        <v xml:space="preserve">   Additional Expense 3</v>
      </c>
      <c r="C53" s="9">
        <f>Inputs!$C$94/12</f>
        <v>0</v>
      </c>
      <c r="D53" s="9">
        <f>Inputs!$C$94/12</f>
        <v>0</v>
      </c>
      <c r="E53" s="9">
        <f>Inputs!$C$94/12</f>
        <v>0</v>
      </c>
      <c r="F53" s="9">
        <f>Inputs!$C$94/12</f>
        <v>0</v>
      </c>
      <c r="G53" s="9">
        <f>Inputs!$C$94/12</f>
        <v>0</v>
      </c>
      <c r="H53" s="9">
        <f>Inputs!$C$94/12</f>
        <v>0</v>
      </c>
      <c r="I53" s="9">
        <f>Inputs!$C$94/12</f>
        <v>0</v>
      </c>
      <c r="J53" s="9">
        <f>Inputs!$C$94/12</f>
        <v>0</v>
      </c>
      <c r="K53" s="9">
        <f>Inputs!$C$94/12</f>
        <v>0</v>
      </c>
      <c r="L53" s="9">
        <f>Inputs!$C$94/12</f>
        <v>0</v>
      </c>
      <c r="M53" s="9">
        <f>Inputs!$C$94/12</f>
        <v>0</v>
      </c>
      <c r="N53" s="9">
        <f>Inputs!$C$94/12</f>
        <v>0</v>
      </c>
      <c r="O53" s="9">
        <f t="shared" si="5"/>
        <v>0</v>
      </c>
    </row>
    <row r="54" spans="2:15">
      <c r="B54" s="90" t="str">
        <f>Inputs!B95</f>
        <v xml:space="preserve">   Additional Expense 4</v>
      </c>
      <c r="C54" s="9">
        <f>Inputs!$C$95/12</f>
        <v>0</v>
      </c>
      <c r="D54" s="9">
        <f>Inputs!$C$95/12</f>
        <v>0</v>
      </c>
      <c r="E54" s="9">
        <f>Inputs!$C$95/12</f>
        <v>0</v>
      </c>
      <c r="F54" s="9">
        <f>Inputs!$C$95/12</f>
        <v>0</v>
      </c>
      <c r="G54" s="9">
        <f>Inputs!$C$95/12</f>
        <v>0</v>
      </c>
      <c r="H54" s="9">
        <f>Inputs!$C$95/12</f>
        <v>0</v>
      </c>
      <c r="I54" s="9">
        <f>Inputs!$C$95/12</f>
        <v>0</v>
      </c>
      <c r="J54" s="9">
        <f>Inputs!$C$95/12</f>
        <v>0</v>
      </c>
      <c r="K54" s="9">
        <f>Inputs!$C$95/12</f>
        <v>0</v>
      </c>
      <c r="L54" s="9">
        <f>Inputs!$C$95/12</f>
        <v>0</v>
      </c>
      <c r="M54" s="9">
        <f>Inputs!$C$95/12</f>
        <v>0</v>
      </c>
      <c r="N54" s="9">
        <f>Inputs!$C$95/12</f>
        <v>0</v>
      </c>
      <c r="O54" s="9">
        <f>SUM(C54:N54)</f>
        <v>0</v>
      </c>
    </row>
    <row r="56" spans="2:15">
      <c r="B56" s="89" t="s">
        <v>70</v>
      </c>
      <c r="C56" s="10">
        <f>SUM(C30:C54)</f>
        <v>0</v>
      </c>
      <c r="D56" s="10">
        <f>SUM(D30:D54)</f>
        <v>0</v>
      </c>
      <c r="E56" s="10">
        <f t="shared" ref="E56:N56" si="7">SUM(E30:E54)</f>
        <v>0</v>
      </c>
      <c r="F56" s="10">
        <f t="shared" si="7"/>
        <v>0</v>
      </c>
      <c r="G56" s="10">
        <f t="shared" si="7"/>
        <v>0</v>
      </c>
      <c r="H56" s="10">
        <f t="shared" si="7"/>
        <v>0</v>
      </c>
      <c r="I56" s="10">
        <f t="shared" si="7"/>
        <v>0</v>
      </c>
      <c r="J56" s="10">
        <f t="shared" si="7"/>
        <v>0</v>
      </c>
      <c r="K56" s="10">
        <f t="shared" si="7"/>
        <v>0</v>
      </c>
      <c r="L56" s="10">
        <f t="shared" si="7"/>
        <v>0</v>
      </c>
      <c r="M56" s="10">
        <f t="shared" si="7"/>
        <v>0</v>
      </c>
      <c r="N56" s="10">
        <f t="shared" si="7"/>
        <v>0</v>
      </c>
      <c r="O56" s="10">
        <f>SUM(C56:N56)</f>
        <v>0</v>
      </c>
    </row>
    <row r="58" spans="2:15">
      <c r="B58" s="89" t="s">
        <v>71</v>
      </c>
      <c r="C58" s="10">
        <f>+C27-C56</f>
        <v>0</v>
      </c>
      <c r="D58" s="10">
        <f t="shared" ref="D58:N58" si="8">+D27-D56</f>
        <v>0</v>
      </c>
      <c r="E58" s="10">
        <f t="shared" si="8"/>
        <v>0</v>
      </c>
      <c r="F58" s="10">
        <f t="shared" si="8"/>
        <v>0</v>
      </c>
      <c r="G58" s="10">
        <f t="shared" si="8"/>
        <v>0</v>
      </c>
      <c r="H58" s="10">
        <f t="shared" si="8"/>
        <v>0</v>
      </c>
      <c r="I58" s="10">
        <f t="shared" si="8"/>
        <v>0</v>
      </c>
      <c r="J58" s="10">
        <f t="shared" si="8"/>
        <v>0</v>
      </c>
      <c r="K58" s="10">
        <f t="shared" si="8"/>
        <v>0</v>
      </c>
      <c r="L58" s="10">
        <f t="shared" si="8"/>
        <v>0</v>
      </c>
      <c r="M58" s="10">
        <f t="shared" si="8"/>
        <v>0</v>
      </c>
      <c r="N58" s="10">
        <f t="shared" si="8"/>
        <v>0</v>
      </c>
      <c r="O58" s="10">
        <f>SUM(C58:N58)</f>
        <v>0</v>
      </c>
    </row>
    <row r="60" spans="2:15">
      <c r="B60" s="89" t="s">
        <v>72</v>
      </c>
    </row>
    <row r="61" spans="2:15">
      <c r="B61" s="90" t="s">
        <v>73</v>
      </c>
    </row>
    <row r="62" spans="2:15">
      <c r="B62" s="90" t="str">
        <f>Inputs!B26</f>
        <v xml:space="preserve">   Commercial Bank Loan 1</v>
      </c>
      <c r="C62" s="8">
        <f>+Loans!C14</f>
        <v>0</v>
      </c>
      <c r="D62" s="8">
        <f>+Loans!D14</f>
        <v>0</v>
      </c>
      <c r="E62" s="8">
        <f>+Loans!E14</f>
        <v>0</v>
      </c>
      <c r="F62" s="8">
        <f>+Loans!F14</f>
        <v>0</v>
      </c>
      <c r="G62" s="8">
        <f>+Loans!G14</f>
        <v>0</v>
      </c>
      <c r="H62" s="8">
        <f>+Loans!H14</f>
        <v>0</v>
      </c>
      <c r="I62" s="8">
        <f>+Loans!I14</f>
        <v>0</v>
      </c>
      <c r="J62" s="8">
        <f>+Loans!J14</f>
        <v>0</v>
      </c>
      <c r="K62" s="8">
        <f>+Loans!K14</f>
        <v>0</v>
      </c>
      <c r="L62" s="8">
        <f>+Loans!L14</f>
        <v>0</v>
      </c>
      <c r="M62" s="8">
        <f>+Loans!M14</f>
        <v>0</v>
      </c>
      <c r="N62" s="8">
        <f>+Loans!N14</f>
        <v>0</v>
      </c>
      <c r="O62" s="8">
        <f>SUM(C62:N62)</f>
        <v>0</v>
      </c>
    </row>
    <row r="63" spans="2:15">
      <c r="B63" s="90" t="str">
        <f>Inputs!B27</f>
        <v xml:space="preserve">   Commercial Bank Loan 2</v>
      </c>
      <c r="C63" s="9">
        <f>+Loans!C54</f>
        <v>0</v>
      </c>
      <c r="D63" s="9">
        <f>+Loans!D54</f>
        <v>0</v>
      </c>
      <c r="E63" s="9">
        <f>+Loans!E54</f>
        <v>0</v>
      </c>
      <c r="F63" s="9">
        <f>+Loans!F54</f>
        <v>0</v>
      </c>
      <c r="G63" s="9">
        <f>+Loans!G54</f>
        <v>0</v>
      </c>
      <c r="H63" s="9">
        <f>+Loans!H54</f>
        <v>0</v>
      </c>
      <c r="I63" s="9">
        <f>+Loans!I54</f>
        <v>0</v>
      </c>
      <c r="J63" s="9">
        <f>+Loans!J54</f>
        <v>0</v>
      </c>
      <c r="K63" s="9">
        <f>+Loans!K54</f>
        <v>0</v>
      </c>
      <c r="L63" s="9">
        <f>+Loans!L54</f>
        <v>0</v>
      </c>
      <c r="M63" s="9">
        <f>+Loans!M54</f>
        <v>0</v>
      </c>
      <c r="N63" s="9">
        <f>+Loans!N54</f>
        <v>0</v>
      </c>
      <c r="O63" s="9">
        <f t="shared" ref="O63" si="9">SUM(C63:N63)</f>
        <v>0</v>
      </c>
    </row>
    <row r="64" spans="2:15">
      <c r="B64" s="90" t="str">
        <f>Inputs!B28</f>
        <v xml:space="preserve">   Commercial Bank Loan 3</v>
      </c>
      <c r="C64" s="9">
        <f>+Loans!C94</f>
        <v>0</v>
      </c>
      <c r="D64" s="9">
        <f>+Loans!D94</f>
        <v>0</v>
      </c>
      <c r="E64" s="9">
        <f>+Loans!E94</f>
        <v>0</v>
      </c>
      <c r="F64" s="9">
        <f>+Loans!F94</f>
        <v>0</v>
      </c>
      <c r="G64" s="9">
        <f>+Loans!G94</f>
        <v>0</v>
      </c>
      <c r="H64" s="9">
        <f>+Loans!H94</f>
        <v>0</v>
      </c>
      <c r="I64" s="9">
        <f>+Loans!I94</f>
        <v>0</v>
      </c>
      <c r="J64" s="9">
        <f>+Loans!J94</f>
        <v>0</v>
      </c>
      <c r="K64" s="9">
        <f>+Loans!K94</f>
        <v>0</v>
      </c>
      <c r="L64" s="9">
        <f>+Loans!L94</f>
        <v>0</v>
      </c>
      <c r="M64" s="9">
        <f>+Loans!M94</f>
        <v>0</v>
      </c>
      <c r="N64" s="9">
        <f>+Loans!N94</f>
        <v>0</v>
      </c>
      <c r="O64" s="9">
        <f>SUM(C64:N64)</f>
        <v>0</v>
      </c>
    </row>
    <row r="65" spans="2:15">
      <c r="B65" s="90" t="str">
        <f>Inputs!B29</f>
        <v xml:space="preserve">   Commercial Bank Loan 4</v>
      </c>
      <c r="C65" s="9">
        <f>+Loans!C134</f>
        <v>0</v>
      </c>
      <c r="D65" s="9">
        <f>+Loans!D134</f>
        <v>0</v>
      </c>
      <c r="E65" s="9">
        <f>+Loans!E134</f>
        <v>0</v>
      </c>
      <c r="F65" s="9">
        <f>+Loans!F134</f>
        <v>0</v>
      </c>
      <c r="G65" s="9">
        <f>+Loans!G134</f>
        <v>0</v>
      </c>
      <c r="H65" s="9">
        <f>+Loans!H134</f>
        <v>0</v>
      </c>
      <c r="I65" s="9">
        <f>+Loans!I134</f>
        <v>0</v>
      </c>
      <c r="J65" s="9">
        <f>+Loans!J134</f>
        <v>0</v>
      </c>
      <c r="K65" s="9">
        <f>+Loans!K134</f>
        <v>0</v>
      </c>
      <c r="L65" s="9">
        <f>+Loans!L134</f>
        <v>0</v>
      </c>
      <c r="M65" s="9">
        <f>+Loans!M134</f>
        <v>0</v>
      </c>
      <c r="N65" s="9">
        <f>+Loans!N134</f>
        <v>0</v>
      </c>
      <c r="O65" s="9">
        <f>SUM(C65:N65)</f>
        <v>0</v>
      </c>
    </row>
    <row r="66" spans="2:15">
      <c r="B66" s="90" t="str">
        <f>Inputs!B30</f>
        <v xml:space="preserve">   Commercial Bank Loan 5</v>
      </c>
      <c r="C66" s="9">
        <f>+Loans!C174</f>
        <v>0</v>
      </c>
      <c r="D66" s="9">
        <f>+Loans!D174</f>
        <v>0</v>
      </c>
      <c r="E66" s="9">
        <f>+Loans!E174</f>
        <v>0</v>
      </c>
      <c r="F66" s="9">
        <f>+Loans!F174</f>
        <v>0</v>
      </c>
      <c r="G66" s="9">
        <f>+Loans!G174</f>
        <v>0</v>
      </c>
      <c r="H66" s="9">
        <f>+Loans!H174</f>
        <v>0</v>
      </c>
      <c r="I66" s="9">
        <f>+Loans!I174</f>
        <v>0</v>
      </c>
      <c r="J66" s="9">
        <f>+Loans!J174</f>
        <v>0</v>
      </c>
      <c r="K66" s="9">
        <f>+Loans!K174</f>
        <v>0</v>
      </c>
      <c r="L66" s="9">
        <f>+Loans!L174</f>
        <v>0</v>
      </c>
      <c r="M66" s="9">
        <f>+Loans!M174</f>
        <v>0</v>
      </c>
      <c r="N66" s="9">
        <f>+Loans!N174</f>
        <v>0</v>
      </c>
      <c r="O66" s="9">
        <f>SUM(C66:N66)</f>
        <v>0</v>
      </c>
    </row>
    <row r="67" spans="2:15">
      <c r="B67" s="90" t="str">
        <f>Inputs!B31</f>
        <v xml:space="preserve">   Commercial Bank Loan 6</v>
      </c>
      <c r="C67" s="9">
        <f>+Loans!C214</f>
        <v>0</v>
      </c>
      <c r="D67" s="9">
        <f>+Loans!D214</f>
        <v>0</v>
      </c>
      <c r="E67" s="9">
        <f>+Loans!E214</f>
        <v>0</v>
      </c>
      <c r="F67" s="9">
        <f>+Loans!F214</f>
        <v>0</v>
      </c>
      <c r="G67" s="9">
        <f>+Loans!G214</f>
        <v>0</v>
      </c>
      <c r="H67" s="9">
        <f>+Loans!H214</f>
        <v>0</v>
      </c>
      <c r="I67" s="9">
        <f>+Loans!I214</f>
        <v>0</v>
      </c>
      <c r="J67" s="9">
        <f>+Loans!J214</f>
        <v>0</v>
      </c>
      <c r="K67" s="9">
        <f>+Loans!K214</f>
        <v>0</v>
      </c>
      <c r="L67" s="9">
        <f>+Loans!L214</f>
        <v>0</v>
      </c>
      <c r="M67" s="9">
        <f>+Loans!M214</f>
        <v>0</v>
      </c>
      <c r="N67" s="9">
        <f>+Loans!N214</f>
        <v>0</v>
      </c>
      <c r="O67" s="9">
        <f>SUM(C67:N67)</f>
        <v>0</v>
      </c>
    </row>
    <row r="69" spans="2:15">
      <c r="B69" s="89" t="s">
        <v>80</v>
      </c>
      <c r="C69" s="10">
        <f>C58-SUM(C62:C67)</f>
        <v>0</v>
      </c>
      <c r="D69" s="10">
        <f>D58-SUM(D62:D67)</f>
        <v>0</v>
      </c>
      <c r="E69" s="10">
        <f t="shared" ref="E69:M69" si="10">E58-SUM(E62:E67)</f>
        <v>0</v>
      </c>
      <c r="F69" s="10">
        <f t="shared" si="10"/>
        <v>0</v>
      </c>
      <c r="G69" s="10">
        <f t="shared" si="10"/>
        <v>0</v>
      </c>
      <c r="H69" s="10">
        <f t="shared" si="10"/>
        <v>0</v>
      </c>
      <c r="I69" s="10">
        <f t="shared" si="10"/>
        <v>0</v>
      </c>
      <c r="J69" s="10">
        <f t="shared" si="10"/>
        <v>0</v>
      </c>
      <c r="K69" s="10">
        <f t="shared" si="10"/>
        <v>0</v>
      </c>
      <c r="L69" s="10">
        <f t="shared" si="10"/>
        <v>0</v>
      </c>
      <c r="M69" s="10">
        <f t="shared" si="10"/>
        <v>0</v>
      </c>
      <c r="N69" s="10">
        <f>N58-SUM(N62:N67)</f>
        <v>0</v>
      </c>
      <c r="O69" s="10">
        <f>SUM(C69:N69)</f>
        <v>0</v>
      </c>
    </row>
  </sheetData>
  <mergeCells count="1">
    <mergeCell ref="B2:L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09923-8A51-4462-A5AF-952B0BDE606D}">
  <sheetPr>
    <tabColor rgb="FFFF0000"/>
  </sheetPr>
  <dimension ref="B1:AS337"/>
  <sheetViews>
    <sheetView workbookViewId="0">
      <selection activeCell="C10" sqref="C10"/>
    </sheetView>
  </sheetViews>
  <sheetFormatPr defaultColWidth="11.28515625" defaultRowHeight="11.25"/>
  <cols>
    <col min="1" max="1" width="2.85546875" style="40" customWidth="1"/>
    <col min="2" max="2" width="33" style="40" customWidth="1"/>
    <col min="3" max="14" width="10.5703125" style="40" customWidth="1"/>
    <col min="15" max="15" width="11.7109375" style="40" customWidth="1"/>
    <col min="16" max="16" width="2.85546875" style="40" customWidth="1"/>
    <col min="17" max="17" width="33" style="40" customWidth="1"/>
    <col min="18" max="29" width="10.5703125" style="40" customWidth="1"/>
    <col min="30" max="30" width="11.7109375" style="40" customWidth="1"/>
    <col min="31" max="31" width="2.85546875" style="40" customWidth="1"/>
    <col min="32" max="32" width="33" style="40" customWidth="1"/>
    <col min="33" max="44" width="10.5703125" style="40" customWidth="1"/>
    <col min="45" max="45" width="11.7109375" style="40" customWidth="1"/>
    <col min="46" max="16384" width="11.28515625" style="40"/>
  </cols>
  <sheetData>
    <row r="1" spans="2:45" ht="11.25" customHeight="1">
      <c r="B1" s="182" t="s">
        <v>149</v>
      </c>
      <c r="C1" s="182"/>
      <c r="D1" s="182"/>
      <c r="E1" s="182"/>
      <c r="F1" s="182"/>
      <c r="G1" s="182"/>
      <c r="H1" s="182"/>
      <c r="I1" s="182"/>
      <c r="J1" s="182"/>
      <c r="K1" s="182"/>
      <c r="L1" s="182"/>
      <c r="M1" s="182"/>
      <c r="N1" s="182"/>
    </row>
    <row r="2" spans="2:45" ht="11.25" hidden="1" customHeight="1">
      <c r="B2" s="182"/>
      <c r="C2" s="182"/>
      <c r="D2" s="182"/>
      <c r="E2" s="182"/>
      <c r="F2" s="182"/>
      <c r="G2" s="182"/>
      <c r="H2" s="182"/>
      <c r="I2" s="182"/>
      <c r="J2" s="182"/>
      <c r="K2" s="182"/>
      <c r="L2" s="182"/>
      <c r="M2" s="182"/>
      <c r="N2" s="182"/>
    </row>
    <row r="3" spans="2:45" ht="11.25" hidden="1" customHeight="1">
      <c r="B3" s="182"/>
      <c r="C3" s="182"/>
      <c r="D3" s="182"/>
      <c r="E3" s="182"/>
      <c r="F3" s="182"/>
      <c r="G3" s="182"/>
      <c r="H3" s="182"/>
      <c r="I3" s="182"/>
      <c r="J3" s="182"/>
      <c r="K3" s="182"/>
      <c r="L3" s="182"/>
      <c r="M3" s="182"/>
      <c r="N3" s="182"/>
    </row>
    <row r="4" spans="2:45" ht="11.25" customHeight="1">
      <c r="B4" s="51" t="s">
        <v>126</v>
      </c>
      <c r="C4" s="75">
        <v>44562</v>
      </c>
      <c r="D4" s="75">
        <v>44593</v>
      </c>
      <c r="E4" s="75">
        <v>44621</v>
      </c>
      <c r="F4" s="75">
        <v>44652</v>
      </c>
      <c r="G4" s="75">
        <v>44682</v>
      </c>
      <c r="H4" s="75">
        <v>44713</v>
      </c>
      <c r="I4" s="75">
        <v>44743</v>
      </c>
      <c r="J4" s="75">
        <v>44774</v>
      </c>
      <c r="K4" s="75">
        <v>44805</v>
      </c>
      <c r="L4" s="75">
        <v>44835</v>
      </c>
      <c r="M4" s="75">
        <v>44866</v>
      </c>
      <c r="N4" s="75">
        <v>44896</v>
      </c>
      <c r="Q4" s="51"/>
      <c r="R4" s="75"/>
      <c r="S4" s="75"/>
      <c r="T4" s="75"/>
      <c r="U4" s="75"/>
      <c r="V4" s="75"/>
      <c r="W4" s="75"/>
      <c r="X4" s="75"/>
      <c r="Y4" s="75"/>
      <c r="Z4" s="75"/>
      <c r="AA4" s="75"/>
      <c r="AB4" s="75"/>
      <c r="AC4" s="75"/>
      <c r="AF4" s="51"/>
      <c r="AG4" s="75"/>
      <c r="AH4" s="75"/>
      <c r="AI4" s="75"/>
      <c r="AJ4" s="75"/>
      <c r="AK4" s="75"/>
      <c r="AL4" s="75"/>
      <c r="AM4" s="75"/>
      <c r="AN4" s="75"/>
      <c r="AO4" s="75"/>
      <c r="AP4" s="75"/>
      <c r="AQ4" s="75"/>
      <c r="AR4" s="75"/>
    </row>
    <row r="5" spans="2:45" ht="11.25" customHeight="1">
      <c r="C5" s="75">
        <v>44592</v>
      </c>
      <c r="D5" s="75">
        <v>44620</v>
      </c>
      <c r="E5" s="75">
        <v>44651</v>
      </c>
      <c r="F5" s="75">
        <v>44681</v>
      </c>
      <c r="G5" s="75">
        <v>44712</v>
      </c>
      <c r="H5" s="75">
        <v>44742</v>
      </c>
      <c r="I5" s="75">
        <v>44773</v>
      </c>
      <c r="J5" s="75">
        <v>44804</v>
      </c>
      <c r="K5" s="75">
        <v>44834</v>
      </c>
      <c r="L5" s="75">
        <v>44865</v>
      </c>
      <c r="M5" s="75">
        <v>44895</v>
      </c>
      <c r="N5" s="75">
        <v>44926</v>
      </c>
      <c r="R5" s="75"/>
      <c r="S5" s="75"/>
      <c r="T5" s="75"/>
      <c r="U5" s="75"/>
      <c r="V5" s="75"/>
      <c r="W5" s="75"/>
      <c r="X5" s="75"/>
      <c r="Y5" s="75"/>
      <c r="Z5" s="75"/>
      <c r="AA5" s="75"/>
      <c r="AB5" s="75"/>
      <c r="AC5" s="75"/>
      <c r="AG5" s="75"/>
      <c r="AH5" s="75"/>
      <c r="AI5" s="75"/>
      <c r="AJ5" s="75"/>
      <c r="AK5" s="75"/>
      <c r="AL5" s="75"/>
      <c r="AM5" s="75"/>
      <c r="AN5" s="75"/>
      <c r="AO5" s="75"/>
      <c r="AP5" s="75"/>
      <c r="AQ5" s="75"/>
      <c r="AR5" s="75"/>
    </row>
    <row r="6" spans="2:45" ht="11.25" customHeight="1">
      <c r="C6" s="75"/>
      <c r="D6" s="75"/>
      <c r="E6" s="75"/>
      <c r="F6" s="75"/>
      <c r="G6" s="75"/>
      <c r="H6" s="75"/>
      <c r="I6" s="75"/>
      <c r="J6" s="75"/>
      <c r="K6" s="75"/>
      <c r="L6" s="75"/>
      <c r="M6" s="75"/>
      <c r="N6" s="75"/>
      <c r="R6" s="75"/>
      <c r="S6" s="75"/>
      <c r="T6" s="75"/>
      <c r="U6" s="75"/>
      <c r="V6" s="75"/>
      <c r="W6" s="75"/>
      <c r="X6" s="75"/>
      <c r="Y6" s="75"/>
      <c r="Z6" s="75"/>
      <c r="AA6" s="75"/>
      <c r="AB6" s="75"/>
      <c r="AC6" s="75"/>
      <c r="AG6" s="75"/>
      <c r="AH6" s="75"/>
      <c r="AI6" s="75"/>
      <c r="AJ6" s="75"/>
      <c r="AK6" s="75"/>
      <c r="AL6" s="75"/>
      <c r="AM6" s="75"/>
      <c r="AN6" s="75"/>
      <c r="AO6" s="75"/>
      <c r="AP6" s="75"/>
      <c r="AQ6" s="75"/>
      <c r="AR6" s="75"/>
    </row>
    <row r="8" spans="2:45" ht="11.25" customHeight="1">
      <c r="B8" s="11" t="s">
        <v>81</v>
      </c>
      <c r="C8" s="12" t="str">
        <f>'Income Statement'!C6</f>
        <v>Month 1</v>
      </c>
      <c r="D8" s="12" t="str">
        <f>'Income Statement'!D6</f>
        <v>Month 2</v>
      </c>
      <c r="E8" s="12" t="str">
        <f>'Income Statement'!E6</f>
        <v>Month 3</v>
      </c>
      <c r="F8" s="12" t="str">
        <f>'Income Statement'!F6</f>
        <v>Month 4</v>
      </c>
      <c r="G8" s="12" t="str">
        <f>'Income Statement'!G6</f>
        <v>Month 5</v>
      </c>
      <c r="H8" s="12" t="str">
        <f>'Income Statement'!H6</f>
        <v>Month 6</v>
      </c>
      <c r="I8" s="12" t="str">
        <f>'Income Statement'!I6</f>
        <v>Month 7</v>
      </c>
      <c r="J8" s="12" t="str">
        <f>'Income Statement'!J6</f>
        <v>Month 8</v>
      </c>
      <c r="K8" s="12" t="str">
        <f>'Income Statement'!K6</f>
        <v>Month 9</v>
      </c>
      <c r="L8" s="12" t="str">
        <f>'Income Statement'!L6</f>
        <v>Month 10</v>
      </c>
      <c r="M8" s="12" t="str">
        <f>'Income Statement'!M6</f>
        <v>Month 11</v>
      </c>
      <c r="N8" s="12" t="str">
        <f>'Income Statement'!N6</f>
        <v>Month 12</v>
      </c>
      <c r="O8" s="13"/>
      <c r="Q8" s="51"/>
      <c r="R8" s="13"/>
      <c r="S8" s="13"/>
      <c r="T8" s="13"/>
      <c r="U8" s="13"/>
      <c r="V8" s="13"/>
      <c r="W8" s="13"/>
      <c r="X8" s="13"/>
      <c r="Y8" s="13"/>
      <c r="Z8" s="13"/>
      <c r="AA8" s="13"/>
      <c r="AB8" s="13"/>
      <c r="AC8" s="13"/>
      <c r="AD8" s="13"/>
      <c r="AF8" s="51"/>
      <c r="AG8" s="13"/>
      <c r="AH8" s="13"/>
      <c r="AI8" s="13"/>
      <c r="AJ8" s="13"/>
      <c r="AK8" s="13"/>
      <c r="AL8" s="13"/>
      <c r="AM8" s="13"/>
      <c r="AN8" s="13"/>
      <c r="AO8" s="13"/>
      <c r="AP8" s="13"/>
      <c r="AQ8" s="13"/>
      <c r="AR8" s="13"/>
      <c r="AS8" s="13"/>
    </row>
    <row r="9" spans="2:45" ht="11.25" customHeight="1" thickBot="1">
      <c r="B9" s="14">
        <f>Inputs!B104</f>
        <v>0</v>
      </c>
      <c r="C9" s="15"/>
      <c r="D9" s="15"/>
      <c r="E9" s="15"/>
      <c r="F9" s="15"/>
      <c r="G9" s="15"/>
      <c r="H9" s="15"/>
      <c r="I9" s="15"/>
      <c r="J9" s="15"/>
      <c r="K9" s="15"/>
      <c r="L9" s="15"/>
      <c r="M9" s="15"/>
      <c r="N9" s="15"/>
      <c r="O9" s="16"/>
      <c r="R9" s="16"/>
      <c r="S9" s="16"/>
      <c r="T9" s="16"/>
      <c r="U9" s="16"/>
      <c r="V9" s="16"/>
      <c r="W9" s="16"/>
      <c r="X9" s="16"/>
      <c r="Y9" s="16"/>
      <c r="Z9" s="16"/>
      <c r="AA9" s="16"/>
      <c r="AB9" s="16"/>
      <c r="AC9" s="16"/>
      <c r="AD9" s="16"/>
      <c r="AG9" s="16"/>
      <c r="AH9" s="16"/>
      <c r="AI9" s="16"/>
      <c r="AJ9" s="16"/>
      <c r="AK9" s="16"/>
      <c r="AL9" s="16"/>
      <c r="AM9" s="16"/>
      <c r="AN9" s="16"/>
      <c r="AO9" s="16"/>
      <c r="AP9" s="16"/>
      <c r="AQ9" s="16"/>
      <c r="AR9" s="16"/>
      <c r="AS9" s="16"/>
    </row>
    <row r="10" spans="2:45" ht="11.25" customHeight="1">
      <c r="B10" s="17" t="s">
        <v>21</v>
      </c>
      <c r="C10" s="18">
        <f>Inputs!D104</f>
        <v>0</v>
      </c>
      <c r="D10" s="19">
        <f>(1+D11)*C10</f>
        <v>0</v>
      </c>
      <c r="E10" s="19">
        <f t="shared" ref="E10:N10" si="0">(1+E11)*D10</f>
        <v>0</v>
      </c>
      <c r="F10" s="19">
        <f t="shared" si="0"/>
        <v>0</v>
      </c>
      <c r="G10" s="19">
        <f t="shared" si="0"/>
        <v>0</v>
      </c>
      <c r="H10" s="19">
        <f t="shared" si="0"/>
        <v>0</v>
      </c>
      <c r="I10" s="19">
        <f t="shared" si="0"/>
        <v>0</v>
      </c>
      <c r="J10" s="19">
        <f t="shared" si="0"/>
        <v>0</v>
      </c>
      <c r="K10" s="19">
        <f t="shared" si="0"/>
        <v>0</v>
      </c>
      <c r="L10" s="19">
        <f t="shared" si="0"/>
        <v>0</v>
      </c>
      <c r="M10" s="19">
        <f t="shared" si="0"/>
        <v>0</v>
      </c>
      <c r="N10" s="20">
        <f t="shared" si="0"/>
        <v>0</v>
      </c>
      <c r="O10" s="21"/>
      <c r="R10" s="93"/>
      <c r="S10" s="93"/>
      <c r="T10" s="93"/>
      <c r="U10" s="93"/>
      <c r="V10" s="93"/>
      <c r="W10" s="93"/>
      <c r="X10" s="93"/>
      <c r="Y10" s="93"/>
      <c r="Z10" s="93"/>
      <c r="AA10" s="93"/>
      <c r="AB10" s="93"/>
      <c r="AC10" s="93"/>
      <c r="AD10" s="21"/>
      <c r="AG10" s="93"/>
      <c r="AH10" s="93"/>
      <c r="AI10" s="93"/>
      <c r="AJ10" s="93"/>
      <c r="AK10" s="93"/>
      <c r="AL10" s="93"/>
      <c r="AM10" s="93"/>
      <c r="AN10" s="93"/>
      <c r="AO10" s="93"/>
      <c r="AP10" s="93"/>
      <c r="AQ10" s="93"/>
      <c r="AR10" s="93"/>
      <c r="AS10" s="21"/>
    </row>
    <row r="11" spans="2:45" ht="11.25" customHeight="1">
      <c r="B11" s="22" t="s">
        <v>82</v>
      </c>
      <c r="C11" s="23">
        <v>0</v>
      </c>
      <c r="D11" s="24">
        <v>0</v>
      </c>
      <c r="E11" s="24">
        <f t="shared" ref="E11:N12" si="1">+D11</f>
        <v>0</v>
      </c>
      <c r="F11" s="24">
        <f t="shared" si="1"/>
        <v>0</v>
      </c>
      <c r="G11" s="24">
        <f t="shared" si="1"/>
        <v>0</v>
      </c>
      <c r="H11" s="24">
        <f t="shared" si="1"/>
        <v>0</v>
      </c>
      <c r="I11" s="24">
        <v>0</v>
      </c>
      <c r="J11" s="24">
        <v>0</v>
      </c>
      <c r="K11" s="24">
        <f t="shared" si="1"/>
        <v>0</v>
      </c>
      <c r="L11" s="24">
        <f t="shared" si="1"/>
        <v>0</v>
      </c>
      <c r="M11" s="24">
        <f t="shared" si="1"/>
        <v>0</v>
      </c>
      <c r="N11" s="25">
        <f t="shared" si="1"/>
        <v>0</v>
      </c>
      <c r="O11" s="21"/>
      <c r="R11" s="95"/>
      <c r="S11" s="95"/>
      <c r="T11" s="95"/>
      <c r="U11" s="95"/>
      <c r="V11" s="95"/>
      <c r="W11" s="95"/>
      <c r="X11" s="95"/>
      <c r="Y11" s="95"/>
      <c r="Z11" s="95"/>
      <c r="AA11" s="95"/>
      <c r="AB11" s="95"/>
      <c r="AC11" s="95"/>
      <c r="AD11" s="21"/>
      <c r="AG11" s="95"/>
      <c r="AH11" s="95"/>
      <c r="AI11" s="95"/>
      <c r="AJ11" s="95"/>
      <c r="AK11" s="95"/>
      <c r="AL11" s="95"/>
      <c r="AM11" s="95"/>
      <c r="AN11" s="95"/>
      <c r="AO11" s="95"/>
      <c r="AP11" s="95"/>
      <c r="AQ11" s="95"/>
      <c r="AR11" s="95"/>
      <c r="AS11" s="21"/>
    </row>
    <row r="12" spans="2:45" ht="11.25" customHeight="1">
      <c r="B12" s="22" t="s">
        <v>83</v>
      </c>
      <c r="C12" s="26">
        <f>Inputs!C104</f>
        <v>0</v>
      </c>
      <c r="D12" s="27">
        <f>+C12</f>
        <v>0</v>
      </c>
      <c r="E12" s="27">
        <f>+D12</f>
        <v>0</v>
      </c>
      <c r="F12" s="27">
        <f>+E12</f>
        <v>0</v>
      </c>
      <c r="G12" s="27">
        <f t="shared" si="1"/>
        <v>0</v>
      </c>
      <c r="H12" s="27">
        <f t="shared" si="1"/>
        <v>0</v>
      </c>
      <c r="I12" s="27">
        <f>+H12</f>
        <v>0</v>
      </c>
      <c r="J12" s="27">
        <f t="shared" si="1"/>
        <v>0</v>
      </c>
      <c r="K12" s="27">
        <f t="shared" si="1"/>
        <v>0</v>
      </c>
      <c r="L12" s="27">
        <f>+K12</f>
        <v>0</v>
      </c>
      <c r="M12" s="27">
        <f t="shared" si="1"/>
        <v>0</v>
      </c>
      <c r="N12" s="28">
        <f t="shared" si="1"/>
        <v>0</v>
      </c>
      <c r="O12" s="21"/>
      <c r="R12" s="94"/>
      <c r="S12" s="94"/>
      <c r="T12" s="94"/>
      <c r="U12" s="94"/>
      <c r="V12" s="94"/>
      <c r="W12" s="94"/>
      <c r="X12" s="94"/>
      <c r="Y12" s="94"/>
      <c r="Z12" s="94"/>
      <c r="AA12" s="94"/>
      <c r="AB12" s="94"/>
      <c r="AC12" s="94"/>
      <c r="AD12" s="21"/>
      <c r="AG12" s="94"/>
      <c r="AH12" s="94"/>
      <c r="AI12" s="94"/>
      <c r="AJ12" s="94"/>
      <c r="AK12" s="94"/>
      <c r="AL12" s="94"/>
      <c r="AM12" s="94"/>
      <c r="AN12" s="94"/>
      <c r="AO12" s="94"/>
      <c r="AP12" s="94"/>
      <c r="AQ12" s="94"/>
      <c r="AR12" s="94"/>
      <c r="AS12" s="21"/>
    </row>
    <row r="13" spans="2:45" ht="11.25" customHeight="1">
      <c r="B13" s="22" t="s">
        <v>84</v>
      </c>
      <c r="C13" s="26">
        <f>Inputs!E104</f>
        <v>0</v>
      </c>
      <c r="D13" s="27">
        <f>+C13</f>
        <v>0</v>
      </c>
      <c r="E13" s="27">
        <f t="shared" ref="E13:N14" si="2">+D13</f>
        <v>0</v>
      </c>
      <c r="F13" s="27">
        <f t="shared" si="2"/>
        <v>0</v>
      </c>
      <c r="G13" s="27">
        <f t="shared" si="2"/>
        <v>0</v>
      </c>
      <c r="H13" s="27">
        <f t="shared" si="2"/>
        <v>0</v>
      </c>
      <c r="I13" s="27">
        <f t="shared" si="2"/>
        <v>0</v>
      </c>
      <c r="J13" s="27">
        <f t="shared" si="2"/>
        <v>0</v>
      </c>
      <c r="K13" s="27">
        <f t="shared" si="2"/>
        <v>0</v>
      </c>
      <c r="L13" s="27">
        <f t="shared" si="2"/>
        <v>0</v>
      </c>
      <c r="M13" s="27">
        <f t="shared" si="2"/>
        <v>0</v>
      </c>
      <c r="N13" s="28">
        <f t="shared" si="2"/>
        <v>0</v>
      </c>
      <c r="O13" s="21"/>
      <c r="R13" s="94"/>
      <c r="S13" s="94"/>
      <c r="T13" s="94"/>
      <c r="U13" s="94"/>
      <c r="V13" s="94"/>
      <c r="W13" s="94"/>
      <c r="X13" s="94"/>
      <c r="Y13" s="94"/>
      <c r="Z13" s="94"/>
      <c r="AA13" s="94"/>
      <c r="AB13" s="94"/>
      <c r="AC13" s="94"/>
      <c r="AD13" s="21"/>
      <c r="AG13" s="94"/>
      <c r="AH13" s="94"/>
      <c r="AI13" s="94"/>
      <c r="AJ13" s="94"/>
      <c r="AK13" s="94"/>
      <c r="AL13" s="94"/>
      <c r="AM13" s="94"/>
      <c r="AN13" s="94"/>
      <c r="AO13" s="94"/>
      <c r="AP13" s="94"/>
      <c r="AQ13" s="94"/>
      <c r="AR13" s="94"/>
      <c r="AS13" s="21"/>
    </row>
    <row r="14" spans="2:45" ht="11.25" customHeight="1" thickBot="1">
      <c r="B14" s="29" t="s">
        <v>85</v>
      </c>
      <c r="C14" s="30">
        <f>Inputs!F104</f>
        <v>0</v>
      </c>
      <c r="D14" s="31">
        <f>+C14</f>
        <v>0</v>
      </c>
      <c r="E14" s="31">
        <f t="shared" si="2"/>
        <v>0</v>
      </c>
      <c r="F14" s="31">
        <f t="shared" si="2"/>
        <v>0</v>
      </c>
      <c r="G14" s="31">
        <f t="shared" si="2"/>
        <v>0</v>
      </c>
      <c r="H14" s="31">
        <f t="shared" si="2"/>
        <v>0</v>
      </c>
      <c r="I14" s="31">
        <f t="shared" si="2"/>
        <v>0</v>
      </c>
      <c r="J14" s="31">
        <f t="shared" si="2"/>
        <v>0</v>
      </c>
      <c r="K14" s="31">
        <f t="shared" si="2"/>
        <v>0</v>
      </c>
      <c r="L14" s="31">
        <f t="shared" si="2"/>
        <v>0</v>
      </c>
      <c r="M14" s="31">
        <f t="shared" si="2"/>
        <v>0</v>
      </c>
      <c r="N14" s="32">
        <f t="shared" si="2"/>
        <v>0</v>
      </c>
      <c r="O14" s="21"/>
      <c r="R14" s="94"/>
      <c r="S14" s="94"/>
      <c r="T14" s="94"/>
      <c r="U14" s="94"/>
      <c r="V14" s="94"/>
      <c r="W14" s="94"/>
      <c r="X14" s="94"/>
      <c r="Y14" s="94"/>
      <c r="Z14" s="94"/>
      <c r="AA14" s="94"/>
      <c r="AB14" s="94"/>
      <c r="AC14" s="94"/>
      <c r="AD14" s="21"/>
      <c r="AG14" s="94"/>
      <c r="AH14" s="94"/>
      <c r="AI14" s="94"/>
      <c r="AJ14" s="94"/>
      <c r="AK14" s="94"/>
      <c r="AL14" s="94"/>
      <c r="AM14" s="94"/>
      <c r="AN14" s="94"/>
      <c r="AO14" s="94"/>
      <c r="AP14" s="94"/>
      <c r="AQ14" s="94"/>
      <c r="AR14" s="94"/>
      <c r="AS14" s="21"/>
    </row>
    <row r="15" spans="2:45" ht="11.25" customHeight="1" thickBot="1">
      <c r="B15" s="33">
        <f>Inputs!B105</f>
        <v>0</v>
      </c>
      <c r="C15" s="34"/>
      <c r="D15" s="35"/>
      <c r="E15" s="35"/>
      <c r="F15" s="35"/>
      <c r="G15" s="35"/>
      <c r="H15" s="35"/>
      <c r="I15" s="35"/>
      <c r="J15" s="35"/>
      <c r="K15" s="35"/>
      <c r="L15" s="35"/>
      <c r="M15" s="35"/>
      <c r="N15" s="35"/>
      <c r="O15" s="21"/>
      <c r="R15" s="94"/>
      <c r="S15" s="94"/>
      <c r="T15" s="94"/>
      <c r="U15" s="94"/>
      <c r="V15" s="94"/>
      <c r="W15" s="94"/>
      <c r="X15" s="94"/>
      <c r="Y15" s="94"/>
      <c r="Z15" s="94"/>
      <c r="AA15" s="94"/>
      <c r="AB15" s="94"/>
      <c r="AC15" s="94"/>
      <c r="AD15" s="21"/>
      <c r="AG15" s="94"/>
      <c r="AH15" s="94"/>
      <c r="AI15" s="94"/>
      <c r="AJ15" s="94"/>
      <c r="AK15" s="94"/>
      <c r="AL15" s="94"/>
      <c r="AM15" s="94"/>
      <c r="AN15" s="94"/>
      <c r="AO15" s="94"/>
      <c r="AP15" s="94"/>
      <c r="AQ15" s="94"/>
      <c r="AR15" s="94"/>
      <c r="AS15" s="21"/>
    </row>
    <row r="16" spans="2:45" ht="11.25" customHeight="1">
      <c r="B16" s="17" t="str">
        <f>B10</f>
        <v>Wage Rate</v>
      </c>
      <c r="C16" s="18">
        <f>Inputs!D105</f>
        <v>0</v>
      </c>
      <c r="D16" s="36">
        <f>(1+D17)*C16</f>
        <v>0</v>
      </c>
      <c r="E16" s="36">
        <f t="shared" ref="E16:N16" si="3">(1+E17)*D16</f>
        <v>0</v>
      </c>
      <c r="F16" s="36">
        <f t="shared" si="3"/>
        <v>0</v>
      </c>
      <c r="G16" s="36">
        <f t="shared" si="3"/>
        <v>0</v>
      </c>
      <c r="H16" s="36">
        <f t="shared" si="3"/>
        <v>0</v>
      </c>
      <c r="I16" s="36">
        <f t="shared" si="3"/>
        <v>0</v>
      </c>
      <c r="J16" s="36">
        <f t="shared" si="3"/>
        <v>0</v>
      </c>
      <c r="K16" s="36">
        <f t="shared" si="3"/>
        <v>0</v>
      </c>
      <c r="L16" s="36">
        <f t="shared" si="3"/>
        <v>0</v>
      </c>
      <c r="M16" s="36">
        <f t="shared" si="3"/>
        <v>0</v>
      </c>
      <c r="N16" s="37">
        <f t="shared" si="3"/>
        <v>0</v>
      </c>
      <c r="O16" s="21"/>
      <c r="R16" s="93"/>
      <c r="S16" s="93"/>
      <c r="T16" s="93"/>
      <c r="U16" s="93"/>
      <c r="V16" s="93"/>
      <c r="W16" s="93"/>
      <c r="X16" s="93"/>
      <c r="Y16" s="93"/>
      <c r="Z16" s="93"/>
      <c r="AA16" s="93"/>
      <c r="AB16" s="93"/>
      <c r="AC16" s="93"/>
      <c r="AD16" s="21"/>
      <c r="AG16" s="93"/>
      <c r="AH16" s="93"/>
      <c r="AI16" s="93"/>
      <c r="AJ16" s="93"/>
      <c r="AK16" s="93"/>
      <c r="AL16" s="93"/>
      <c r="AM16" s="93"/>
      <c r="AN16" s="93"/>
      <c r="AO16" s="93"/>
      <c r="AP16" s="93"/>
      <c r="AQ16" s="93"/>
      <c r="AR16" s="93"/>
      <c r="AS16" s="21"/>
    </row>
    <row r="17" spans="2:45" ht="11.25" customHeight="1">
      <c r="B17" s="22" t="str">
        <f t="shared" ref="B17:B20" si="4">B11</f>
        <v>Wage Inc.</v>
      </c>
      <c r="C17" s="23">
        <v>0</v>
      </c>
      <c r="D17" s="24">
        <f>+C17</f>
        <v>0</v>
      </c>
      <c r="E17" s="24">
        <f t="shared" ref="E17:N20" si="5">+D17</f>
        <v>0</v>
      </c>
      <c r="F17" s="24">
        <f t="shared" si="5"/>
        <v>0</v>
      </c>
      <c r="G17" s="24">
        <f t="shared" si="5"/>
        <v>0</v>
      </c>
      <c r="H17" s="24">
        <f t="shared" si="5"/>
        <v>0</v>
      </c>
      <c r="I17" s="24">
        <f t="shared" si="5"/>
        <v>0</v>
      </c>
      <c r="J17" s="24">
        <f t="shared" si="5"/>
        <v>0</v>
      </c>
      <c r="K17" s="24">
        <f t="shared" si="5"/>
        <v>0</v>
      </c>
      <c r="L17" s="24">
        <f t="shared" si="5"/>
        <v>0</v>
      </c>
      <c r="M17" s="24">
        <f t="shared" si="5"/>
        <v>0</v>
      </c>
      <c r="N17" s="25">
        <f t="shared" si="5"/>
        <v>0</v>
      </c>
      <c r="O17" s="21"/>
      <c r="R17" s="95"/>
      <c r="S17" s="95"/>
      <c r="T17" s="95"/>
      <c r="U17" s="95"/>
      <c r="V17" s="95"/>
      <c r="W17" s="95"/>
      <c r="X17" s="95"/>
      <c r="Y17" s="95"/>
      <c r="Z17" s="95"/>
      <c r="AA17" s="95"/>
      <c r="AB17" s="95"/>
      <c r="AC17" s="95"/>
      <c r="AD17" s="21"/>
      <c r="AG17" s="95"/>
      <c r="AH17" s="95"/>
      <c r="AI17" s="95"/>
      <c r="AJ17" s="95"/>
      <c r="AK17" s="95"/>
      <c r="AL17" s="95"/>
      <c r="AM17" s="95"/>
      <c r="AN17" s="95"/>
      <c r="AO17" s="95"/>
      <c r="AP17" s="95"/>
      <c r="AQ17" s="95"/>
      <c r="AR17" s="95"/>
      <c r="AS17" s="21"/>
    </row>
    <row r="18" spans="2:45" ht="11.25" customHeight="1">
      <c r="B18" s="22" t="str">
        <f t="shared" si="4"/>
        <v>Number</v>
      </c>
      <c r="C18" s="26">
        <f>Inputs!C105</f>
        <v>0</v>
      </c>
      <c r="D18" s="27">
        <f>+C18</f>
        <v>0</v>
      </c>
      <c r="E18" s="27">
        <f t="shared" si="5"/>
        <v>0</v>
      </c>
      <c r="F18" s="27">
        <f t="shared" si="5"/>
        <v>0</v>
      </c>
      <c r="G18" s="27">
        <f t="shared" si="5"/>
        <v>0</v>
      </c>
      <c r="H18" s="27">
        <f t="shared" si="5"/>
        <v>0</v>
      </c>
      <c r="I18" s="27">
        <f t="shared" si="5"/>
        <v>0</v>
      </c>
      <c r="J18" s="27">
        <f t="shared" si="5"/>
        <v>0</v>
      </c>
      <c r="K18" s="27">
        <f t="shared" si="5"/>
        <v>0</v>
      </c>
      <c r="L18" s="27">
        <f t="shared" si="5"/>
        <v>0</v>
      </c>
      <c r="M18" s="27">
        <f t="shared" si="5"/>
        <v>0</v>
      </c>
      <c r="N18" s="28">
        <f t="shared" si="5"/>
        <v>0</v>
      </c>
      <c r="O18" s="21"/>
      <c r="R18" s="94"/>
      <c r="S18" s="94"/>
      <c r="T18" s="94"/>
      <c r="U18" s="94"/>
      <c r="V18" s="94"/>
      <c r="W18" s="94"/>
      <c r="X18" s="94"/>
      <c r="Y18" s="94"/>
      <c r="Z18" s="94"/>
      <c r="AA18" s="94"/>
      <c r="AB18" s="94"/>
      <c r="AC18" s="94"/>
      <c r="AD18" s="21"/>
      <c r="AG18" s="94"/>
      <c r="AH18" s="94"/>
      <c r="AI18" s="94"/>
      <c r="AJ18" s="94"/>
      <c r="AK18" s="94"/>
      <c r="AL18" s="94"/>
      <c r="AM18" s="94"/>
      <c r="AN18" s="94"/>
      <c r="AO18" s="94"/>
      <c r="AP18" s="94"/>
      <c r="AQ18" s="94"/>
      <c r="AR18" s="94"/>
      <c r="AS18" s="21"/>
    </row>
    <row r="19" spans="2:45" ht="11.25" customHeight="1">
      <c r="B19" s="22" t="str">
        <f t="shared" si="4"/>
        <v>Hrs Per Day</v>
      </c>
      <c r="C19" s="26">
        <f>Inputs!E105</f>
        <v>0</v>
      </c>
      <c r="D19" s="27">
        <f>+C19</f>
        <v>0</v>
      </c>
      <c r="E19" s="27">
        <f t="shared" si="5"/>
        <v>0</v>
      </c>
      <c r="F19" s="27">
        <f t="shared" si="5"/>
        <v>0</v>
      </c>
      <c r="G19" s="27">
        <f t="shared" si="5"/>
        <v>0</v>
      </c>
      <c r="H19" s="27">
        <f t="shared" si="5"/>
        <v>0</v>
      </c>
      <c r="I19" s="27">
        <f t="shared" si="5"/>
        <v>0</v>
      </c>
      <c r="J19" s="27">
        <f t="shared" si="5"/>
        <v>0</v>
      </c>
      <c r="K19" s="27">
        <f t="shared" si="5"/>
        <v>0</v>
      </c>
      <c r="L19" s="27">
        <f t="shared" si="5"/>
        <v>0</v>
      </c>
      <c r="M19" s="27">
        <f t="shared" si="5"/>
        <v>0</v>
      </c>
      <c r="N19" s="28">
        <f t="shared" si="5"/>
        <v>0</v>
      </c>
      <c r="O19" s="21"/>
      <c r="R19" s="94"/>
      <c r="S19" s="94"/>
      <c r="T19" s="94"/>
      <c r="U19" s="94"/>
      <c r="V19" s="94"/>
      <c r="W19" s="94"/>
      <c r="X19" s="94"/>
      <c r="Y19" s="94"/>
      <c r="Z19" s="94"/>
      <c r="AA19" s="94"/>
      <c r="AB19" s="94"/>
      <c r="AC19" s="94"/>
      <c r="AD19" s="21"/>
      <c r="AG19" s="94"/>
      <c r="AH19" s="94"/>
      <c r="AI19" s="94"/>
      <c r="AJ19" s="94"/>
      <c r="AK19" s="94"/>
      <c r="AL19" s="94"/>
      <c r="AM19" s="94"/>
      <c r="AN19" s="94"/>
      <c r="AO19" s="94"/>
      <c r="AP19" s="94"/>
      <c r="AQ19" s="94"/>
      <c r="AR19" s="94"/>
      <c r="AS19" s="21"/>
    </row>
    <row r="20" spans="2:45" ht="11.25" customHeight="1" thickBot="1">
      <c r="B20" s="29" t="str">
        <f t="shared" si="4"/>
        <v>Days Per Week</v>
      </c>
      <c r="C20" s="30">
        <f>Inputs!F105</f>
        <v>0</v>
      </c>
      <c r="D20" s="31">
        <f>+C20</f>
        <v>0</v>
      </c>
      <c r="E20" s="31">
        <f t="shared" si="5"/>
        <v>0</v>
      </c>
      <c r="F20" s="31">
        <f t="shared" si="5"/>
        <v>0</v>
      </c>
      <c r="G20" s="31">
        <f t="shared" si="5"/>
        <v>0</v>
      </c>
      <c r="H20" s="31">
        <f t="shared" si="5"/>
        <v>0</v>
      </c>
      <c r="I20" s="31">
        <f t="shared" si="5"/>
        <v>0</v>
      </c>
      <c r="J20" s="31">
        <f t="shared" si="5"/>
        <v>0</v>
      </c>
      <c r="K20" s="31">
        <f t="shared" si="5"/>
        <v>0</v>
      </c>
      <c r="L20" s="31">
        <f t="shared" si="5"/>
        <v>0</v>
      </c>
      <c r="M20" s="31">
        <f t="shared" si="5"/>
        <v>0</v>
      </c>
      <c r="N20" s="31">
        <f t="shared" si="5"/>
        <v>0</v>
      </c>
      <c r="O20" s="21"/>
      <c r="R20" s="94"/>
      <c r="S20" s="94"/>
      <c r="T20" s="94"/>
      <c r="U20" s="94"/>
      <c r="V20" s="94"/>
      <c r="W20" s="94"/>
      <c r="X20" s="94"/>
      <c r="Y20" s="94"/>
      <c r="Z20" s="94"/>
      <c r="AA20" s="94"/>
      <c r="AB20" s="94"/>
      <c r="AC20" s="94"/>
      <c r="AD20" s="21"/>
      <c r="AG20" s="94"/>
      <c r="AH20" s="94"/>
      <c r="AI20" s="94"/>
      <c r="AJ20" s="94"/>
      <c r="AK20" s="94"/>
      <c r="AL20" s="94"/>
      <c r="AM20" s="94"/>
      <c r="AN20" s="94"/>
      <c r="AO20" s="94"/>
      <c r="AP20" s="94"/>
      <c r="AQ20" s="94"/>
      <c r="AR20" s="94"/>
      <c r="AS20" s="21"/>
    </row>
    <row r="21" spans="2:45" ht="11.25" customHeight="1" thickBot="1">
      <c r="B21" s="33">
        <f>Inputs!B110</f>
        <v>0</v>
      </c>
      <c r="C21" s="34"/>
      <c r="D21" s="35"/>
      <c r="E21" s="35"/>
      <c r="F21" s="35"/>
      <c r="G21" s="35"/>
      <c r="H21" s="35"/>
      <c r="I21" s="35"/>
      <c r="J21" s="35"/>
      <c r="K21" s="35"/>
      <c r="L21" s="35"/>
      <c r="M21" s="35"/>
      <c r="N21" s="35"/>
      <c r="O21" s="21"/>
      <c r="R21" s="94"/>
      <c r="S21" s="94"/>
      <c r="T21" s="94"/>
      <c r="U21" s="94"/>
      <c r="V21" s="94"/>
      <c r="W21" s="94"/>
      <c r="X21" s="94"/>
      <c r="Y21" s="94"/>
      <c r="Z21" s="94"/>
      <c r="AA21" s="94"/>
      <c r="AB21" s="94"/>
      <c r="AC21" s="94"/>
      <c r="AD21" s="21"/>
      <c r="AG21" s="94"/>
      <c r="AH21" s="94"/>
      <c r="AI21" s="94"/>
      <c r="AJ21" s="94"/>
      <c r="AK21" s="94"/>
      <c r="AL21" s="94"/>
      <c r="AM21" s="94"/>
      <c r="AN21" s="94"/>
      <c r="AO21" s="94"/>
      <c r="AP21" s="94"/>
      <c r="AQ21" s="94"/>
      <c r="AR21" s="94"/>
      <c r="AS21" s="21"/>
    </row>
    <row r="22" spans="2:45" ht="11.25" customHeight="1">
      <c r="B22" s="17" t="str">
        <f>B10</f>
        <v>Wage Rate</v>
      </c>
      <c r="C22" s="18">
        <f>Inputs!D110</f>
        <v>0</v>
      </c>
      <c r="D22" s="36">
        <f>(1+D23)*C22</f>
        <v>0</v>
      </c>
      <c r="E22" s="36">
        <f t="shared" ref="E22:N22" si="6">(1+E23)*D22</f>
        <v>0</v>
      </c>
      <c r="F22" s="36">
        <f t="shared" si="6"/>
        <v>0</v>
      </c>
      <c r="G22" s="36">
        <f t="shared" si="6"/>
        <v>0</v>
      </c>
      <c r="H22" s="36">
        <f t="shared" si="6"/>
        <v>0</v>
      </c>
      <c r="I22" s="36">
        <f t="shared" si="6"/>
        <v>0</v>
      </c>
      <c r="J22" s="36">
        <f t="shared" si="6"/>
        <v>0</v>
      </c>
      <c r="K22" s="36">
        <f t="shared" si="6"/>
        <v>0</v>
      </c>
      <c r="L22" s="36">
        <f t="shared" si="6"/>
        <v>0</v>
      </c>
      <c r="M22" s="36">
        <f t="shared" si="6"/>
        <v>0</v>
      </c>
      <c r="N22" s="37">
        <f t="shared" si="6"/>
        <v>0</v>
      </c>
      <c r="O22" s="21"/>
      <c r="R22" s="93"/>
      <c r="S22" s="93"/>
      <c r="T22" s="93"/>
      <c r="U22" s="93"/>
      <c r="V22" s="93"/>
      <c r="W22" s="93"/>
      <c r="X22" s="93"/>
      <c r="Y22" s="93"/>
      <c r="Z22" s="93"/>
      <c r="AA22" s="93"/>
      <c r="AB22" s="93"/>
      <c r="AC22" s="93"/>
      <c r="AD22" s="21"/>
      <c r="AG22" s="93"/>
      <c r="AH22" s="93"/>
      <c r="AI22" s="93"/>
      <c r="AJ22" s="93"/>
      <c r="AK22" s="93"/>
      <c r="AL22" s="93"/>
      <c r="AM22" s="93"/>
      <c r="AN22" s="93"/>
      <c r="AO22" s="93"/>
      <c r="AP22" s="93"/>
      <c r="AQ22" s="93"/>
      <c r="AR22" s="93"/>
      <c r="AS22" s="21"/>
    </row>
    <row r="23" spans="2:45" ht="11.25" customHeight="1">
      <c r="B23" s="22" t="str">
        <f t="shared" ref="B23:B26" si="7">B11</f>
        <v>Wage Inc.</v>
      </c>
      <c r="C23" s="23">
        <v>0</v>
      </c>
      <c r="D23" s="24">
        <f>+C23</f>
        <v>0</v>
      </c>
      <c r="E23" s="24">
        <f t="shared" ref="E23:N26" si="8">+D23</f>
        <v>0</v>
      </c>
      <c r="F23" s="24">
        <f t="shared" si="8"/>
        <v>0</v>
      </c>
      <c r="G23" s="24">
        <f t="shared" si="8"/>
        <v>0</v>
      </c>
      <c r="H23" s="24">
        <f t="shared" si="8"/>
        <v>0</v>
      </c>
      <c r="I23" s="24">
        <f t="shared" si="8"/>
        <v>0</v>
      </c>
      <c r="J23" s="24">
        <f t="shared" si="8"/>
        <v>0</v>
      </c>
      <c r="K23" s="24">
        <f t="shared" si="8"/>
        <v>0</v>
      </c>
      <c r="L23" s="24">
        <f t="shared" si="8"/>
        <v>0</v>
      </c>
      <c r="M23" s="24">
        <f t="shared" si="8"/>
        <v>0</v>
      </c>
      <c r="N23" s="25">
        <f t="shared" si="8"/>
        <v>0</v>
      </c>
      <c r="O23" s="21"/>
      <c r="R23" s="95"/>
      <c r="S23" s="95"/>
      <c r="T23" s="95"/>
      <c r="U23" s="95"/>
      <c r="V23" s="95"/>
      <c r="W23" s="95"/>
      <c r="X23" s="95"/>
      <c r="Y23" s="95"/>
      <c r="Z23" s="95"/>
      <c r="AA23" s="95"/>
      <c r="AB23" s="95"/>
      <c r="AC23" s="95"/>
      <c r="AD23" s="21"/>
      <c r="AG23" s="95"/>
      <c r="AH23" s="95"/>
      <c r="AI23" s="95"/>
      <c r="AJ23" s="95"/>
      <c r="AK23" s="95"/>
      <c r="AL23" s="95"/>
      <c r="AM23" s="95"/>
      <c r="AN23" s="95"/>
      <c r="AO23" s="95"/>
      <c r="AP23" s="95"/>
      <c r="AQ23" s="95"/>
      <c r="AR23" s="95"/>
      <c r="AS23" s="21"/>
    </row>
    <row r="24" spans="2:45" ht="11.25" customHeight="1">
      <c r="B24" s="22" t="str">
        <f t="shared" si="7"/>
        <v>Number</v>
      </c>
      <c r="C24" s="26">
        <f>Inputs!C110</f>
        <v>0</v>
      </c>
      <c r="D24" s="27">
        <f>+C24</f>
        <v>0</v>
      </c>
      <c r="E24" s="27">
        <f t="shared" si="8"/>
        <v>0</v>
      </c>
      <c r="F24" s="27">
        <f t="shared" si="8"/>
        <v>0</v>
      </c>
      <c r="G24" s="27">
        <f t="shared" si="8"/>
        <v>0</v>
      </c>
      <c r="H24" s="27">
        <f t="shared" si="8"/>
        <v>0</v>
      </c>
      <c r="I24" s="27">
        <f t="shared" si="8"/>
        <v>0</v>
      </c>
      <c r="J24" s="27">
        <f t="shared" si="8"/>
        <v>0</v>
      </c>
      <c r="K24" s="27">
        <f t="shared" si="8"/>
        <v>0</v>
      </c>
      <c r="L24" s="27">
        <f t="shared" si="8"/>
        <v>0</v>
      </c>
      <c r="M24" s="27">
        <f t="shared" si="8"/>
        <v>0</v>
      </c>
      <c r="N24" s="28">
        <f t="shared" si="8"/>
        <v>0</v>
      </c>
      <c r="O24" s="21"/>
      <c r="R24" s="94"/>
      <c r="S24" s="94"/>
      <c r="T24" s="94"/>
      <c r="U24" s="94"/>
      <c r="V24" s="94"/>
      <c r="W24" s="94"/>
      <c r="X24" s="94"/>
      <c r="Y24" s="94"/>
      <c r="Z24" s="94"/>
      <c r="AA24" s="94"/>
      <c r="AB24" s="94"/>
      <c r="AC24" s="94"/>
      <c r="AD24" s="21"/>
      <c r="AG24" s="94"/>
      <c r="AH24" s="94"/>
      <c r="AI24" s="94"/>
      <c r="AJ24" s="94"/>
      <c r="AK24" s="94"/>
      <c r="AL24" s="94"/>
      <c r="AM24" s="94"/>
      <c r="AN24" s="94"/>
      <c r="AO24" s="94"/>
      <c r="AP24" s="94"/>
      <c r="AQ24" s="94"/>
      <c r="AR24" s="94"/>
      <c r="AS24" s="21"/>
    </row>
    <row r="25" spans="2:45" ht="11.25" customHeight="1">
      <c r="B25" s="22" t="str">
        <f t="shared" si="7"/>
        <v>Hrs Per Day</v>
      </c>
      <c r="C25" s="26">
        <f>Inputs!E110</f>
        <v>0</v>
      </c>
      <c r="D25" s="27">
        <f>+C25</f>
        <v>0</v>
      </c>
      <c r="E25" s="27">
        <f t="shared" si="8"/>
        <v>0</v>
      </c>
      <c r="F25" s="27">
        <f t="shared" si="8"/>
        <v>0</v>
      </c>
      <c r="G25" s="27">
        <f t="shared" si="8"/>
        <v>0</v>
      </c>
      <c r="H25" s="27">
        <f t="shared" si="8"/>
        <v>0</v>
      </c>
      <c r="I25" s="27">
        <f t="shared" si="8"/>
        <v>0</v>
      </c>
      <c r="J25" s="27">
        <f t="shared" si="8"/>
        <v>0</v>
      </c>
      <c r="K25" s="27">
        <f t="shared" si="8"/>
        <v>0</v>
      </c>
      <c r="L25" s="27">
        <f t="shared" si="8"/>
        <v>0</v>
      </c>
      <c r="M25" s="27">
        <f t="shared" si="8"/>
        <v>0</v>
      </c>
      <c r="N25" s="28">
        <f t="shared" si="8"/>
        <v>0</v>
      </c>
      <c r="O25" s="21"/>
      <c r="R25" s="94"/>
      <c r="S25" s="94"/>
      <c r="T25" s="94"/>
      <c r="U25" s="94"/>
      <c r="V25" s="94"/>
      <c r="W25" s="94"/>
      <c r="X25" s="94"/>
      <c r="Y25" s="94"/>
      <c r="Z25" s="94"/>
      <c r="AA25" s="94"/>
      <c r="AB25" s="94"/>
      <c r="AC25" s="94"/>
      <c r="AD25" s="21"/>
      <c r="AG25" s="94"/>
      <c r="AH25" s="94"/>
      <c r="AI25" s="94"/>
      <c r="AJ25" s="94"/>
      <c r="AK25" s="94"/>
      <c r="AL25" s="94"/>
      <c r="AM25" s="94"/>
      <c r="AN25" s="94"/>
      <c r="AO25" s="94"/>
      <c r="AP25" s="94"/>
      <c r="AQ25" s="94"/>
      <c r="AR25" s="94"/>
      <c r="AS25" s="21"/>
    </row>
    <row r="26" spans="2:45" ht="11.25" customHeight="1" thickBot="1">
      <c r="B26" s="29" t="str">
        <f t="shared" si="7"/>
        <v>Days Per Week</v>
      </c>
      <c r="C26" s="30">
        <f>Inputs!F110</f>
        <v>0</v>
      </c>
      <c r="D26" s="31">
        <f>+C26</f>
        <v>0</v>
      </c>
      <c r="E26" s="31">
        <f t="shared" si="8"/>
        <v>0</v>
      </c>
      <c r="F26" s="31">
        <f t="shared" si="8"/>
        <v>0</v>
      </c>
      <c r="G26" s="31">
        <f t="shared" si="8"/>
        <v>0</v>
      </c>
      <c r="H26" s="31">
        <f t="shared" si="8"/>
        <v>0</v>
      </c>
      <c r="I26" s="31">
        <f t="shared" si="8"/>
        <v>0</v>
      </c>
      <c r="J26" s="31">
        <f t="shared" si="8"/>
        <v>0</v>
      </c>
      <c r="K26" s="31">
        <f t="shared" si="8"/>
        <v>0</v>
      </c>
      <c r="L26" s="31">
        <f t="shared" si="8"/>
        <v>0</v>
      </c>
      <c r="M26" s="31">
        <f t="shared" si="8"/>
        <v>0</v>
      </c>
      <c r="N26" s="31">
        <f t="shared" si="8"/>
        <v>0</v>
      </c>
      <c r="O26" s="21"/>
      <c r="R26" s="94"/>
      <c r="S26" s="94"/>
      <c r="T26" s="94"/>
      <c r="U26" s="94"/>
      <c r="V26" s="94"/>
      <c r="W26" s="94"/>
      <c r="X26" s="94"/>
      <c r="Y26" s="94"/>
      <c r="Z26" s="94"/>
      <c r="AA26" s="94"/>
      <c r="AB26" s="94"/>
      <c r="AC26" s="94"/>
      <c r="AD26" s="21"/>
      <c r="AG26" s="94"/>
      <c r="AH26" s="94"/>
      <c r="AI26" s="94"/>
      <c r="AJ26" s="94"/>
      <c r="AK26" s="94"/>
      <c r="AL26" s="94"/>
      <c r="AM26" s="94"/>
      <c r="AN26" s="94"/>
      <c r="AO26" s="94"/>
      <c r="AP26" s="94"/>
      <c r="AQ26" s="94"/>
      <c r="AR26" s="94"/>
      <c r="AS26" s="21"/>
    </row>
    <row r="27" spans="2:45" ht="11.25" customHeight="1" thickBot="1">
      <c r="B27" s="33">
        <f>Inputs!B111</f>
        <v>0</v>
      </c>
      <c r="C27" s="34"/>
      <c r="D27" s="35"/>
      <c r="E27" s="35"/>
      <c r="F27" s="35"/>
      <c r="G27" s="35"/>
      <c r="H27" s="35"/>
      <c r="I27" s="35"/>
      <c r="J27" s="35"/>
      <c r="K27" s="35"/>
      <c r="L27" s="35"/>
      <c r="M27" s="35"/>
      <c r="N27" s="35"/>
      <c r="O27" s="21"/>
      <c r="R27" s="94"/>
      <c r="S27" s="94"/>
      <c r="T27" s="94"/>
      <c r="U27" s="94"/>
      <c r="V27" s="94"/>
      <c r="W27" s="94"/>
      <c r="X27" s="94"/>
      <c r="Y27" s="94"/>
      <c r="Z27" s="94"/>
      <c r="AA27" s="94"/>
      <c r="AB27" s="94"/>
      <c r="AC27" s="94"/>
      <c r="AD27" s="21"/>
      <c r="AG27" s="94"/>
      <c r="AH27" s="94"/>
      <c r="AI27" s="94"/>
      <c r="AJ27" s="94"/>
      <c r="AK27" s="94"/>
      <c r="AL27" s="94"/>
      <c r="AM27" s="94"/>
      <c r="AN27" s="94"/>
      <c r="AO27" s="94"/>
      <c r="AP27" s="94"/>
      <c r="AQ27" s="94"/>
      <c r="AR27" s="94"/>
      <c r="AS27" s="21"/>
    </row>
    <row r="28" spans="2:45" ht="11.25" customHeight="1">
      <c r="B28" s="17" t="str">
        <f>B10</f>
        <v>Wage Rate</v>
      </c>
      <c r="C28" s="18">
        <f>Inputs!D111</f>
        <v>0</v>
      </c>
      <c r="D28" s="36">
        <f>(1+D29)*C28</f>
        <v>0</v>
      </c>
      <c r="E28" s="36">
        <f t="shared" ref="E28:N28" si="9">(1+E29)*D28</f>
        <v>0</v>
      </c>
      <c r="F28" s="36">
        <f t="shared" si="9"/>
        <v>0</v>
      </c>
      <c r="G28" s="36">
        <f t="shared" si="9"/>
        <v>0</v>
      </c>
      <c r="H28" s="36">
        <f t="shared" si="9"/>
        <v>0</v>
      </c>
      <c r="I28" s="36">
        <f t="shared" si="9"/>
        <v>0</v>
      </c>
      <c r="J28" s="36">
        <f t="shared" si="9"/>
        <v>0</v>
      </c>
      <c r="K28" s="36">
        <f t="shared" si="9"/>
        <v>0</v>
      </c>
      <c r="L28" s="36">
        <f t="shared" si="9"/>
        <v>0</v>
      </c>
      <c r="M28" s="36">
        <f t="shared" si="9"/>
        <v>0</v>
      </c>
      <c r="N28" s="37">
        <f t="shared" si="9"/>
        <v>0</v>
      </c>
      <c r="O28" s="21"/>
      <c r="R28" s="93"/>
      <c r="S28" s="93"/>
      <c r="T28" s="93"/>
      <c r="U28" s="93"/>
      <c r="V28" s="93"/>
      <c r="W28" s="93"/>
      <c r="X28" s="93"/>
      <c r="Y28" s="93"/>
      <c r="Z28" s="93"/>
      <c r="AA28" s="93"/>
      <c r="AB28" s="93"/>
      <c r="AC28" s="93"/>
      <c r="AD28" s="21"/>
      <c r="AG28" s="93"/>
      <c r="AH28" s="93"/>
      <c r="AI28" s="93"/>
      <c r="AJ28" s="93"/>
      <c r="AK28" s="93"/>
      <c r="AL28" s="93"/>
      <c r="AM28" s="93"/>
      <c r="AN28" s="93"/>
      <c r="AO28" s="93"/>
      <c r="AP28" s="93"/>
      <c r="AQ28" s="93"/>
      <c r="AR28" s="93"/>
      <c r="AS28" s="21"/>
    </row>
    <row r="29" spans="2:45" ht="11.25" customHeight="1">
      <c r="B29" s="22" t="str">
        <f t="shared" ref="B29:B32" si="10">B11</f>
        <v>Wage Inc.</v>
      </c>
      <c r="C29" s="23">
        <v>0</v>
      </c>
      <c r="D29" s="24">
        <f>+C29</f>
        <v>0</v>
      </c>
      <c r="E29" s="24">
        <f t="shared" ref="E29:N32" si="11">+D29</f>
        <v>0</v>
      </c>
      <c r="F29" s="24">
        <f t="shared" si="11"/>
        <v>0</v>
      </c>
      <c r="G29" s="24">
        <f t="shared" si="11"/>
        <v>0</v>
      </c>
      <c r="H29" s="24">
        <f t="shared" si="11"/>
        <v>0</v>
      </c>
      <c r="I29" s="24">
        <f t="shared" si="11"/>
        <v>0</v>
      </c>
      <c r="J29" s="24">
        <f t="shared" si="11"/>
        <v>0</v>
      </c>
      <c r="K29" s="24">
        <f t="shared" si="11"/>
        <v>0</v>
      </c>
      <c r="L29" s="24">
        <f t="shared" si="11"/>
        <v>0</v>
      </c>
      <c r="M29" s="24">
        <f t="shared" si="11"/>
        <v>0</v>
      </c>
      <c r="N29" s="25">
        <f t="shared" si="11"/>
        <v>0</v>
      </c>
      <c r="O29" s="21"/>
      <c r="R29" s="95"/>
      <c r="S29" s="95"/>
      <c r="T29" s="95"/>
      <c r="U29" s="95"/>
      <c r="V29" s="95"/>
      <c r="W29" s="95"/>
      <c r="X29" s="95"/>
      <c r="Y29" s="95"/>
      <c r="Z29" s="95"/>
      <c r="AA29" s="95"/>
      <c r="AB29" s="95"/>
      <c r="AC29" s="95"/>
      <c r="AD29" s="21"/>
      <c r="AG29" s="95"/>
      <c r="AH29" s="95"/>
      <c r="AI29" s="95"/>
      <c r="AJ29" s="95"/>
      <c r="AK29" s="95"/>
      <c r="AL29" s="95"/>
      <c r="AM29" s="95"/>
      <c r="AN29" s="95"/>
      <c r="AO29" s="95"/>
      <c r="AP29" s="95"/>
      <c r="AQ29" s="95"/>
      <c r="AR29" s="95"/>
      <c r="AS29" s="21"/>
    </row>
    <row r="30" spans="2:45" ht="11.25" customHeight="1">
      <c r="B30" s="22" t="str">
        <f t="shared" si="10"/>
        <v>Number</v>
      </c>
      <c r="C30" s="26">
        <f>Inputs!C111</f>
        <v>0</v>
      </c>
      <c r="D30" s="27">
        <f>+C30</f>
        <v>0</v>
      </c>
      <c r="E30" s="27">
        <f t="shared" si="11"/>
        <v>0</v>
      </c>
      <c r="F30" s="27">
        <f t="shared" si="11"/>
        <v>0</v>
      </c>
      <c r="G30" s="27">
        <f t="shared" si="11"/>
        <v>0</v>
      </c>
      <c r="H30" s="27">
        <f t="shared" si="11"/>
        <v>0</v>
      </c>
      <c r="I30" s="27">
        <f t="shared" si="11"/>
        <v>0</v>
      </c>
      <c r="J30" s="27">
        <f t="shared" si="11"/>
        <v>0</v>
      </c>
      <c r="K30" s="27">
        <f t="shared" si="11"/>
        <v>0</v>
      </c>
      <c r="L30" s="27">
        <f t="shared" si="11"/>
        <v>0</v>
      </c>
      <c r="M30" s="27">
        <f t="shared" si="11"/>
        <v>0</v>
      </c>
      <c r="N30" s="28">
        <f t="shared" si="11"/>
        <v>0</v>
      </c>
      <c r="O30" s="21"/>
      <c r="R30" s="94"/>
      <c r="S30" s="94"/>
      <c r="T30" s="94"/>
      <c r="U30" s="94"/>
      <c r="V30" s="94"/>
      <c r="W30" s="94"/>
      <c r="X30" s="94"/>
      <c r="Y30" s="94"/>
      <c r="Z30" s="94"/>
      <c r="AA30" s="94"/>
      <c r="AB30" s="94"/>
      <c r="AC30" s="94"/>
      <c r="AD30" s="21"/>
      <c r="AG30" s="94"/>
      <c r="AH30" s="94"/>
      <c r="AI30" s="94"/>
      <c r="AJ30" s="94"/>
      <c r="AK30" s="94"/>
      <c r="AL30" s="94"/>
      <c r="AM30" s="94"/>
      <c r="AN30" s="94"/>
      <c r="AO30" s="94"/>
      <c r="AP30" s="94"/>
      <c r="AQ30" s="94"/>
      <c r="AR30" s="94"/>
      <c r="AS30" s="21"/>
    </row>
    <row r="31" spans="2:45" ht="11.25" customHeight="1">
      <c r="B31" s="22" t="str">
        <f t="shared" si="10"/>
        <v>Hrs Per Day</v>
      </c>
      <c r="C31" s="26">
        <f>Inputs!E111</f>
        <v>0</v>
      </c>
      <c r="D31" s="27">
        <f>+C31</f>
        <v>0</v>
      </c>
      <c r="E31" s="27">
        <f t="shared" si="11"/>
        <v>0</v>
      </c>
      <c r="F31" s="27">
        <f t="shared" si="11"/>
        <v>0</v>
      </c>
      <c r="G31" s="27">
        <f t="shared" si="11"/>
        <v>0</v>
      </c>
      <c r="H31" s="27">
        <f t="shared" si="11"/>
        <v>0</v>
      </c>
      <c r="I31" s="27">
        <f t="shared" si="11"/>
        <v>0</v>
      </c>
      <c r="J31" s="27">
        <f t="shared" si="11"/>
        <v>0</v>
      </c>
      <c r="K31" s="27">
        <f t="shared" si="11"/>
        <v>0</v>
      </c>
      <c r="L31" s="27">
        <f t="shared" si="11"/>
        <v>0</v>
      </c>
      <c r="M31" s="27">
        <f t="shared" si="11"/>
        <v>0</v>
      </c>
      <c r="N31" s="28">
        <f t="shared" si="11"/>
        <v>0</v>
      </c>
      <c r="O31" s="21"/>
      <c r="R31" s="94"/>
      <c r="S31" s="94"/>
      <c r="T31" s="94"/>
      <c r="U31" s="94"/>
      <c r="V31" s="94"/>
      <c r="W31" s="94"/>
      <c r="X31" s="94"/>
      <c r="Y31" s="94"/>
      <c r="Z31" s="94"/>
      <c r="AA31" s="94"/>
      <c r="AB31" s="94"/>
      <c r="AC31" s="94"/>
      <c r="AD31" s="21"/>
      <c r="AG31" s="94"/>
      <c r="AH31" s="94"/>
      <c r="AI31" s="94"/>
      <c r="AJ31" s="94"/>
      <c r="AK31" s="94"/>
      <c r="AL31" s="94"/>
      <c r="AM31" s="94"/>
      <c r="AN31" s="94"/>
      <c r="AO31" s="94"/>
      <c r="AP31" s="94"/>
      <c r="AQ31" s="94"/>
      <c r="AR31" s="94"/>
      <c r="AS31" s="21"/>
    </row>
    <row r="32" spans="2:45" ht="11.25" customHeight="1" thickBot="1">
      <c r="B32" s="29" t="str">
        <f t="shared" si="10"/>
        <v>Days Per Week</v>
      </c>
      <c r="C32" s="30">
        <f>Inputs!F111</f>
        <v>0</v>
      </c>
      <c r="D32" s="31">
        <f>+C32</f>
        <v>0</v>
      </c>
      <c r="E32" s="31">
        <f t="shared" si="11"/>
        <v>0</v>
      </c>
      <c r="F32" s="31">
        <f t="shared" si="11"/>
        <v>0</v>
      </c>
      <c r="G32" s="31">
        <f t="shared" si="11"/>
        <v>0</v>
      </c>
      <c r="H32" s="31">
        <f t="shared" si="11"/>
        <v>0</v>
      </c>
      <c r="I32" s="31">
        <f t="shared" si="11"/>
        <v>0</v>
      </c>
      <c r="J32" s="31">
        <f t="shared" si="11"/>
        <v>0</v>
      </c>
      <c r="K32" s="31">
        <f t="shared" si="11"/>
        <v>0</v>
      </c>
      <c r="L32" s="31">
        <f t="shared" si="11"/>
        <v>0</v>
      </c>
      <c r="M32" s="31">
        <f t="shared" si="11"/>
        <v>0</v>
      </c>
      <c r="N32" s="31">
        <f t="shared" si="11"/>
        <v>0</v>
      </c>
      <c r="O32" s="21"/>
      <c r="R32" s="94"/>
      <c r="S32" s="94"/>
      <c r="T32" s="94"/>
      <c r="U32" s="94"/>
      <c r="V32" s="94"/>
      <c r="W32" s="94"/>
      <c r="X32" s="94"/>
      <c r="Y32" s="94"/>
      <c r="Z32" s="94"/>
      <c r="AA32" s="94"/>
      <c r="AB32" s="94"/>
      <c r="AC32" s="94"/>
      <c r="AD32" s="21"/>
      <c r="AG32" s="94"/>
      <c r="AH32" s="94"/>
      <c r="AI32" s="94"/>
      <c r="AJ32" s="94"/>
      <c r="AK32" s="94"/>
      <c r="AL32" s="94"/>
      <c r="AM32" s="94"/>
      <c r="AN32" s="94"/>
      <c r="AO32" s="94"/>
      <c r="AP32" s="94"/>
      <c r="AQ32" s="94"/>
      <c r="AR32" s="94"/>
      <c r="AS32" s="21"/>
    </row>
    <row r="33" spans="2:45" ht="11.25" customHeight="1" thickBot="1">
      <c r="B33" s="33">
        <f>Inputs!B112</f>
        <v>0</v>
      </c>
      <c r="C33" s="34"/>
      <c r="D33" s="35"/>
      <c r="E33" s="35"/>
      <c r="F33" s="35"/>
      <c r="G33" s="35"/>
      <c r="H33" s="35"/>
      <c r="I33" s="35"/>
      <c r="J33" s="35"/>
      <c r="K33" s="35"/>
      <c r="L33" s="35"/>
      <c r="M33" s="35"/>
      <c r="N33" s="35"/>
      <c r="O33" s="21"/>
      <c r="R33" s="94"/>
      <c r="S33" s="94"/>
      <c r="T33" s="94"/>
      <c r="U33" s="94"/>
      <c r="V33" s="94"/>
      <c r="W33" s="94"/>
      <c r="X33" s="94"/>
      <c r="Y33" s="94"/>
      <c r="Z33" s="94"/>
      <c r="AA33" s="94"/>
      <c r="AB33" s="94"/>
      <c r="AC33" s="94"/>
      <c r="AD33" s="21"/>
      <c r="AG33" s="94"/>
      <c r="AH33" s="94"/>
      <c r="AI33" s="94"/>
      <c r="AJ33" s="94"/>
      <c r="AK33" s="94"/>
      <c r="AL33" s="94"/>
      <c r="AM33" s="94"/>
      <c r="AN33" s="94"/>
      <c r="AO33" s="94"/>
      <c r="AP33" s="94"/>
      <c r="AQ33" s="94"/>
      <c r="AR33" s="94"/>
      <c r="AS33" s="21"/>
    </row>
    <row r="34" spans="2:45" ht="11.25" customHeight="1">
      <c r="B34" s="17" t="str">
        <f>B16</f>
        <v>Wage Rate</v>
      </c>
      <c r="C34" s="18">
        <f>Inputs!D112</f>
        <v>0</v>
      </c>
      <c r="D34" s="36">
        <f>(1+D35)*C34</f>
        <v>0</v>
      </c>
      <c r="E34" s="36">
        <f t="shared" ref="E34:N34" si="12">(1+E35)*D34</f>
        <v>0</v>
      </c>
      <c r="F34" s="36">
        <f t="shared" si="12"/>
        <v>0</v>
      </c>
      <c r="G34" s="36">
        <f t="shared" si="12"/>
        <v>0</v>
      </c>
      <c r="H34" s="36">
        <f t="shared" si="12"/>
        <v>0</v>
      </c>
      <c r="I34" s="36">
        <f t="shared" si="12"/>
        <v>0</v>
      </c>
      <c r="J34" s="36">
        <f t="shared" si="12"/>
        <v>0</v>
      </c>
      <c r="K34" s="36">
        <f t="shared" si="12"/>
        <v>0</v>
      </c>
      <c r="L34" s="36">
        <f t="shared" si="12"/>
        <v>0</v>
      </c>
      <c r="M34" s="36">
        <f t="shared" si="12"/>
        <v>0</v>
      </c>
      <c r="N34" s="37">
        <f t="shared" si="12"/>
        <v>0</v>
      </c>
      <c r="O34" s="21"/>
      <c r="R34" s="93"/>
      <c r="S34" s="93"/>
      <c r="T34" s="93"/>
      <c r="U34" s="93"/>
      <c r="V34" s="93"/>
      <c r="W34" s="93"/>
      <c r="X34" s="93"/>
      <c r="Y34" s="93"/>
      <c r="Z34" s="93"/>
      <c r="AA34" s="93"/>
      <c r="AB34" s="93"/>
      <c r="AC34" s="93"/>
      <c r="AD34" s="21"/>
      <c r="AG34" s="93"/>
      <c r="AH34" s="93"/>
      <c r="AI34" s="93"/>
      <c r="AJ34" s="93"/>
      <c r="AK34" s="93"/>
      <c r="AL34" s="93"/>
      <c r="AM34" s="93"/>
      <c r="AN34" s="93"/>
      <c r="AO34" s="93"/>
      <c r="AP34" s="93"/>
      <c r="AQ34" s="93"/>
      <c r="AR34" s="93"/>
      <c r="AS34" s="21"/>
    </row>
    <row r="35" spans="2:45" ht="11.25" customHeight="1">
      <c r="B35" s="22" t="str">
        <f t="shared" ref="B35:B38" si="13">B17</f>
        <v>Wage Inc.</v>
      </c>
      <c r="C35" s="23">
        <v>0</v>
      </c>
      <c r="D35" s="24">
        <f>+C35</f>
        <v>0</v>
      </c>
      <c r="E35" s="24">
        <f t="shared" ref="E35:N38" si="14">+D35</f>
        <v>0</v>
      </c>
      <c r="F35" s="24">
        <f t="shared" si="14"/>
        <v>0</v>
      </c>
      <c r="G35" s="24">
        <f t="shared" si="14"/>
        <v>0</v>
      </c>
      <c r="H35" s="24">
        <f t="shared" si="14"/>
        <v>0</v>
      </c>
      <c r="I35" s="24">
        <f t="shared" si="14"/>
        <v>0</v>
      </c>
      <c r="J35" s="24">
        <f t="shared" si="14"/>
        <v>0</v>
      </c>
      <c r="K35" s="24">
        <f t="shared" si="14"/>
        <v>0</v>
      </c>
      <c r="L35" s="24">
        <f t="shared" si="14"/>
        <v>0</v>
      </c>
      <c r="M35" s="24">
        <f t="shared" si="14"/>
        <v>0</v>
      </c>
      <c r="N35" s="25">
        <f t="shared" si="14"/>
        <v>0</v>
      </c>
      <c r="O35" s="21"/>
      <c r="R35" s="95"/>
      <c r="S35" s="95"/>
      <c r="T35" s="95"/>
      <c r="U35" s="95"/>
      <c r="V35" s="95"/>
      <c r="W35" s="95"/>
      <c r="X35" s="95"/>
      <c r="Y35" s="95"/>
      <c r="Z35" s="95"/>
      <c r="AA35" s="95"/>
      <c r="AB35" s="95"/>
      <c r="AC35" s="95"/>
      <c r="AD35" s="21"/>
      <c r="AG35" s="95"/>
      <c r="AH35" s="95"/>
      <c r="AI35" s="95"/>
      <c r="AJ35" s="95"/>
      <c r="AK35" s="95"/>
      <c r="AL35" s="95"/>
      <c r="AM35" s="95"/>
      <c r="AN35" s="95"/>
      <c r="AO35" s="95"/>
      <c r="AP35" s="95"/>
      <c r="AQ35" s="95"/>
      <c r="AR35" s="95"/>
      <c r="AS35" s="21"/>
    </row>
    <row r="36" spans="2:45" ht="11.25" customHeight="1">
      <c r="B36" s="22" t="str">
        <f t="shared" si="13"/>
        <v>Number</v>
      </c>
      <c r="C36" s="26">
        <f>Inputs!C112</f>
        <v>0</v>
      </c>
      <c r="D36" s="27">
        <f>+C36</f>
        <v>0</v>
      </c>
      <c r="E36" s="27">
        <f t="shared" si="14"/>
        <v>0</v>
      </c>
      <c r="F36" s="27">
        <f t="shared" si="14"/>
        <v>0</v>
      </c>
      <c r="G36" s="27">
        <f t="shared" si="14"/>
        <v>0</v>
      </c>
      <c r="H36" s="27">
        <f t="shared" si="14"/>
        <v>0</v>
      </c>
      <c r="I36" s="27">
        <f t="shared" si="14"/>
        <v>0</v>
      </c>
      <c r="J36" s="27">
        <f t="shared" si="14"/>
        <v>0</v>
      </c>
      <c r="K36" s="27">
        <f t="shared" si="14"/>
        <v>0</v>
      </c>
      <c r="L36" s="27">
        <f t="shared" si="14"/>
        <v>0</v>
      </c>
      <c r="M36" s="27">
        <f t="shared" si="14"/>
        <v>0</v>
      </c>
      <c r="N36" s="28">
        <f t="shared" si="14"/>
        <v>0</v>
      </c>
      <c r="O36" s="21"/>
      <c r="R36" s="94"/>
      <c r="S36" s="94"/>
      <c r="T36" s="94"/>
      <c r="U36" s="94"/>
      <c r="V36" s="94"/>
      <c r="W36" s="94"/>
      <c r="X36" s="94"/>
      <c r="Y36" s="94"/>
      <c r="Z36" s="94"/>
      <c r="AA36" s="94"/>
      <c r="AB36" s="94"/>
      <c r="AC36" s="94"/>
      <c r="AD36" s="21"/>
      <c r="AG36" s="94"/>
      <c r="AH36" s="94"/>
      <c r="AI36" s="94"/>
      <c r="AJ36" s="94"/>
      <c r="AK36" s="94"/>
      <c r="AL36" s="94"/>
      <c r="AM36" s="94"/>
      <c r="AN36" s="94"/>
      <c r="AO36" s="94"/>
      <c r="AP36" s="94"/>
      <c r="AQ36" s="94"/>
      <c r="AR36" s="94"/>
      <c r="AS36" s="21"/>
    </row>
    <row r="37" spans="2:45" ht="11.25" customHeight="1">
      <c r="B37" s="22" t="str">
        <f t="shared" si="13"/>
        <v>Hrs Per Day</v>
      </c>
      <c r="C37" s="26">
        <f>Inputs!E112</f>
        <v>0</v>
      </c>
      <c r="D37" s="27">
        <f>+C37</f>
        <v>0</v>
      </c>
      <c r="E37" s="27">
        <f t="shared" si="14"/>
        <v>0</v>
      </c>
      <c r="F37" s="27">
        <f t="shared" si="14"/>
        <v>0</v>
      </c>
      <c r="G37" s="27">
        <f t="shared" si="14"/>
        <v>0</v>
      </c>
      <c r="H37" s="27">
        <f t="shared" si="14"/>
        <v>0</v>
      </c>
      <c r="I37" s="27">
        <f t="shared" si="14"/>
        <v>0</v>
      </c>
      <c r="J37" s="27">
        <f t="shared" si="14"/>
        <v>0</v>
      </c>
      <c r="K37" s="27">
        <f t="shared" si="14"/>
        <v>0</v>
      </c>
      <c r="L37" s="27">
        <f t="shared" si="14"/>
        <v>0</v>
      </c>
      <c r="M37" s="27">
        <f t="shared" si="14"/>
        <v>0</v>
      </c>
      <c r="N37" s="28">
        <f t="shared" si="14"/>
        <v>0</v>
      </c>
      <c r="O37" s="21"/>
      <c r="R37" s="94"/>
      <c r="S37" s="94"/>
      <c r="T37" s="94"/>
      <c r="U37" s="94"/>
      <c r="V37" s="94"/>
      <c r="W37" s="94"/>
      <c r="X37" s="94"/>
      <c r="Y37" s="94"/>
      <c r="Z37" s="94"/>
      <c r="AA37" s="94"/>
      <c r="AB37" s="94"/>
      <c r="AC37" s="94"/>
      <c r="AD37" s="21"/>
      <c r="AG37" s="94"/>
      <c r="AH37" s="94"/>
      <c r="AI37" s="94"/>
      <c r="AJ37" s="94"/>
      <c r="AK37" s="94"/>
      <c r="AL37" s="94"/>
      <c r="AM37" s="94"/>
      <c r="AN37" s="94"/>
      <c r="AO37" s="94"/>
      <c r="AP37" s="94"/>
      <c r="AQ37" s="94"/>
      <c r="AR37" s="94"/>
      <c r="AS37" s="21"/>
    </row>
    <row r="38" spans="2:45" ht="11.25" customHeight="1" thickBot="1">
      <c r="B38" s="29" t="str">
        <f t="shared" si="13"/>
        <v>Days Per Week</v>
      </c>
      <c r="C38" s="30">
        <f>Inputs!F112</f>
        <v>0</v>
      </c>
      <c r="D38" s="31">
        <f>+C38</f>
        <v>0</v>
      </c>
      <c r="E38" s="31">
        <f t="shared" si="14"/>
        <v>0</v>
      </c>
      <c r="F38" s="31">
        <f t="shared" si="14"/>
        <v>0</v>
      </c>
      <c r="G38" s="31">
        <f t="shared" si="14"/>
        <v>0</v>
      </c>
      <c r="H38" s="31">
        <f t="shared" si="14"/>
        <v>0</v>
      </c>
      <c r="I38" s="31">
        <f t="shared" si="14"/>
        <v>0</v>
      </c>
      <c r="J38" s="31">
        <f t="shared" si="14"/>
        <v>0</v>
      </c>
      <c r="K38" s="31">
        <f t="shared" si="14"/>
        <v>0</v>
      </c>
      <c r="L38" s="31">
        <f t="shared" si="14"/>
        <v>0</v>
      </c>
      <c r="M38" s="31">
        <f t="shared" si="14"/>
        <v>0</v>
      </c>
      <c r="N38" s="31">
        <f t="shared" si="14"/>
        <v>0</v>
      </c>
      <c r="O38" s="21"/>
      <c r="R38" s="94"/>
      <c r="S38" s="94"/>
      <c r="T38" s="94"/>
      <c r="U38" s="94"/>
      <c r="V38" s="94"/>
      <c r="W38" s="94"/>
      <c r="X38" s="94"/>
      <c r="Y38" s="94"/>
      <c r="Z38" s="94"/>
      <c r="AA38" s="94"/>
      <c r="AB38" s="94"/>
      <c r="AC38" s="94"/>
      <c r="AD38" s="21"/>
      <c r="AG38" s="94"/>
      <c r="AH38" s="94"/>
      <c r="AI38" s="94"/>
      <c r="AJ38" s="94"/>
      <c r="AK38" s="94"/>
      <c r="AL38" s="94"/>
      <c r="AM38" s="94"/>
      <c r="AN38" s="94"/>
      <c r="AO38" s="94"/>
      <c r="AP38" s="94"/>
      <c r="AQ38" s="94"/>
      <c r="AR38" s="94"/>
      <c r="AS38" s="21"/>
    </row>
    <row r="39" spans="2:45" ht="11.25" customHeight="1" thickBot="1">
      <c r="B39" s="33">
        <f>Inputs!B113</f>
        <v>0</v>
      </c>
      <c r="C39" s="34"/>
      <c r="D39" s="35"/>
      <c r="E39" s="35"/>
      <c r="F39" s="35"/>
      <c r="G39" s="35"/>
      <c r="H39" s="35"/>
      <c r="I39" s="35"/>
      <c r="J39" s="35"/>
      <c r="K39" s="35"/>
      <c r="L39" s="35"/>
      <c r="M39" s="35"/>
      <c r="N39" s="35"/>
      <c r="O39" s="21"/>
      <c r="R39" s="94"/>
      <c r="S39" s="94"/>
      <c r="T39" s="94"/>
      <c r="U39" s="94"/>
      <c r="V39" s="94"/>
      <c r="W39" s="94"/>
      <c r="X39" s="94"/>
      <c r="Y39" s="94"/>
      <c r="Z39" s="94"/>
      <c r="AA39" s="94"/>
      <c r="AB39" s="94"/>
      <c r="AC39" s="94"/>
      <c r="AD39" s="21"/>
      <c r="AG39" s="94"/>
      <c r="AH39" s="94"/>
      <c r="AI39" s="94"/>
      <c r="AJ39" s="94"/>
      <c r="AK39" s="94"/>
      <c r="AL39" s="94"/>
      <c r="AM39" s="94"/>
      <c r="AN39" s="94"/>
      <c r="AO39" s="94"/>
      <c r="AP39" s="94"/>
      <c r="AQ39" s="94"/>
      <c r="AR39" s="94"/>
      <c r="AS39" s="21"/>
    </row>
    <row r="40" spans="2:45" ht="11.25" customHeight="1">
      <c r="B40" s="17" t="str">
        <f>B22</f>
        <v>Wage Rate</v>
      </c>
      <c r="C40" s="18">
        <f>Inputs!D113</f>
        <v>0</v>
      </c>
      <c r="D40" s="36">
        <f>(1+D41)*C40</f>
        <v>0</v>
      </c>
      <c r="E40" s="36">
        <f t="shared" ref="E40:N40" si="15">(1+E41)*D40</f>
        <v>0</v>
      </c>
      <c r="F40" s="36">
        <f t="shared" si="15"/>
        <v>0</v>
      </c>
      <c r="G40" s="36">
        <f t="shared" si="15"/>
        <v>0</v>
      </c>
      <c r="H40" s="36">
        <f t="shared" si="15"/>
        <v>0</v>
      </c>
      <c r="I40" s="36">
        <f t="shared" si="15"/>
        <v>0</v>
      </c>
      <c r="J40" s="36">
        <f t="shared" si="15"/>
        <v>0</v>
      </c>
      <c r="K40" s="36">
        <f t="shared" si="15"/>
        <v>0</v>
      </c>
      <c r="L40" s="36">
        <f t="shared" si="15"/>
        <v>0</v>
      </c>
      <c r="M40" s="36">
        <f t="shared" si="15"/>
        <v>0</v>
      </c>
      <c r="N40" s="37">
        <f t="shared" si="15"/>
        <v>0</v>
      </c>
      <c r="O40" s="21"/>
      <c r="R40" s="93"/>
      <c r="S40" s="93"/>
      <c r="T40" s="93"/>
      <c r="U40" s="93"/>
      <c r="V40" s="93"/>
      <c r="W40" s="93"/>
      <c r="X40" s="93"/>
      <c r="Y40" s="93"/>
      <c r="Z40" s="93"/>
      <c r="AA40" s="93"/>
      <c r="AB40" s="93"/>
      <c r="AC40" s="93"/>
      <c r="AD40" s="21"/>
      <c r="AG40" s="93"/>
      <c r="AH40" s="93"/>
      <c r="AI40" s="93"/>
      <c r="AJ40" s="93"/>
      <c r="AK40" s="93"/>
      <c r="AL40" s="93"/>
      <c r="AM40" s="93"/>
      <c r="AN40" s="93"/>
      <c r="AO40" s="93"/>
      <c r="AP40" s="93"/>
      <c r="AQ40" s="93"/>
      <c r="AR40" s="93"/>
      <c r="AS40" s="21"/>
    </row>
    <row r="41" spans="2:45" ht="11.25" customHeight="1">
      <c r="B41" s="22" t="str">
        <f t="shared" ref="B41:B44" si="16">B23</f>
        <v>Wage Inc.</v>
      </c>
      <c r="C41" s="23">
        <v>0</v>
      </c>
      <c r="D41" s="24">
        <f>+C41</f>
        <v>0</v>
      </c>
      <c r="E41" s="24">
        <f t="shared" ref="E41:N44" si="17">+D41</f>
        <v>0</v>
      </c>
      <c r="F41" s="24">
        <f t="shared" si="17"/>
        <v>0</v>
      </c>
      <c r="G41" s="24">
        <f t="shared" si="17"/>
        <v>0</v>
      </c>
      <c r="H41" s="24">
        <f t="shared" si="17"/>
        <v>0</v>
      </c>
      <c r="I41" s="24">
        <f t="shared" si="17"/>
        <v>0</v>
      </c>
      <c r="J41" s="24">
        <f t="shared" si="17"/>
        <v>0</v>
      </c>
      <c r="K41" s="24">
        <f t="shared" si="17"/>
        <v>0</v>
      </c>
      <c r="L41" s="24">
        <f t="shared" si="17"/>
        <v>0</v>
      </c>
      <c r="M41" s="24">
        <f t="shared" si="17"/>
        <v>0</v>
      </c>
      <c r="N41" s="25">
        <f t="shared" si="17"/>
        <v>0</v>
      </c>
      <c r="O41" s="21"/>
      <c r="R41" s="95"/>
      <c r="S41" s="95"/>
      <c r="T41" s="95"/>
      <c r="U41" s="95"/>
      <c r="V41" s="95"/>
      <c r="W41" s="95"/>
      <c r="X41" s="95"/>
      <c r="Y41" s="95"/>
      <c r="Z41" s="95"/>
      <c r="AA41" s="95"/>
      <c r="AB41" s="95"/>
      <c r="AC41" s="95"/>
      <c r="AD41" s="21"/>
      <c r="AG41" s="95"/>
      <c r="AH41" s="95"/>
      <c r="AI41" s="95"/>
      <c r="AJ41" s="95"/>
      <c r="AK41" s="95"/>
      <c r="AL41" s="95"/>
      <c r="AM41" s="95"/>
      <c r="AN41" s="95"/>
      <c r="AO41" s="95"/>
      <c r="AP41" s="95"/>
      <c r="AQ41" s="95"/>
      <c r="AR41" s="95"/>
      <c r="AS41" s="21"/>
    </row>
    <row r="42" spans="2:45" ht="11.25" customHeight="1">
      <c r="B42" s="22" t="str">
        <f t="shared" si="16"/>
        <v>Number</v>
      </c>
      <c r="C42" s="26">
        <f>Inputs!C113</f>
        <v>0</v>
      </c>
      <c r="D42" s="27">
        <f>+C42</f>
        <v>0</v>
      </c>
      <c r="E42" s="27">
        <f t="shared" si="17"/>
        <v>0</v>
      </c>
      <c r="F42" s="27">
        <f t="shared" si="17"/>
        <v>0</v>
      </c>
      <c r="G42" s="27">
        <f t="shared" si="17"/>
        <v>0</v>
      </c>
      <c r="H42" s="27">
        <f t="shared" si="17"/>
        <v>0</v>
      </c>
      <c r="I42" s="27">
        <f t="shared" si="17"/>
        <v>0</v>
      </c>
      <c r="J42" s="27">
        <f t="shared" si="17"/>
        <v>0</v>
      </c>
      <c r="K42" s="27">
        <f t="shared" si="17"/>
        <v>0</v>
      </c>
      <c r="L42" s="27">
        <f t="shared" si="17"/>
        <v>0</v>
      </c>
      <c r="M42" s="27">
        <f t="shared" si="17"/>
        <v>0</v>
      </c>
      <c r="N42" s="28">
        <f t="shared" si="17"/>
        <v>0</v>
      </c>
      <c r="O42" s="21"/>
      <c r="R42" s="94"/>
      <c r="S42" s="94"/>
      <c r="T42" s="94"/>
      <c r="U42" s="94"/>
      <c r="V42" s="94"/>
      <c r="W42" s="94"/>
      <c r="X42" s="94"/>
      <c r="Y42" s="94"/>
      <c r="Z42" s="94"/>
      <c r="AA42" s="94"/>
      <c r="AB42" s="94"/>
      <c r="AC42" s="94"/>
      <c r="AD42" s="21"/>
      <c r="AG42" s="94"/>
      <c r="AH42" s="94"/>
      <c r="AI42" s="94"/>
      <c r="AJ42" s="94"/>
      <c r="AK42" s="94"/>
      <c r="AL42" s="94"/>
      <c r="AM42" s="94"/>
      <c r="AN42" s="94"/>
      <c r="AO42" s="94"/>
      <c r="AP42" s="94"/>
      <c r="AQ42" s="94"/>
      <c r="AR42" s="94"/>
      <c r="AS42" s="21"/>
    </row>
    <row r="43" spans="2:45" ht="11.25" customHeight="1">
      <c r="B43" s="22" t="str">
        <f t="shared" si="16"/>
        <v>Hrs Per Day</v>
      </c>
      <c r="C43" s="26">
        <f>Inputs!E113</f>
        <v>0</v>
      </c>
      <c r="D43" s="27">
        <f>+C43</f>
        <v>0</v>
      </c>
      <c r="E43" s="27">
        <f t="shared" si="17"/>
        <v>0</v>
      </c>
      <c r="F43" s="27">
        <f t="shared" si="17"/>
        <v>0</v>
      </c>
      <c r="G43" s="27">
        <f t="shared" si="17"/>
        <v>0</v>
      </c>
      <c r="H43" s="27">
        <f t="shared" si="17"/>
        <v>0</v>
      </c>
      <c r="I43" s="27">
        <f t="shared" si="17"/>
        <v>0</v>
      </c>
      <c r="J43" s="27">
        <f t="shared" si="17"/>
        <v>0</v>
      </c>
      <c r="K43" s="27">
        <f t="shared" si="17"/>
        <v>0</v>
      </c>
      <c r="L43" s="27">
        <f t="shared" si="17"/>
        <v>0</v>
      </c>
      <c r="M43" s="27">
        <f t="shared" si="17"/>
        <v>0</v>
      </c>
      <c r="N43" s="28">
        <f t="shared" si="17"/>
        <v>0</v>
      </c>
      <c r="O43" s="21"/>
      <c r="R43" s="94"/>
      <c r="S43" s="94"/>
      <c r="T43" s="94"/>
      <c r="U43" s="94"/>
      <c r="V43" s="94"/>
      <c r="W43" s="94"/>
      <c r="X43" s="94"/>
      <c r="Y43" s="94"/>
      <c r="Z43" s="94"/>
      <c r="AA43" s="94"/>
      <c r="AB43" s="94"/>
      <c r="AC43" s="94"/>
      <c r="AD43" s="21"/>
      <c r="AG43" s="94"/>
      <c r="AH43" s="94"/>
      <c r="AI43" s="94"/>
      <c r="AJ43" s="94"/>
      <c r="AK43" s="94"/>
      <c r="AL43" s="94"/>
      <c r="AM43" s="94"/>
      <c r="AN43" s="94"/>
      <c r="AO43" s="94"/>
      <c r="AP43" s="94"/>
      <c r="AQ43" s="94"/>
      <c r="AR43" s="94"/>
      <c r="AS43" s="21"/>
    </row>
    <row r="44" spans="2:45" ht="11.25" customHeight="1" thickBot="1">
      <c r="B44" s="29" t="str">
        <f t="shared" si="16"/>
        <v>Days Per Week</v>
      </c>
      <c r="C44" s="30">
        <f>Inputs!F113</f>
        <v>0</v>
      </c>
      <c r="D44" s="31">
        <f>+C44</f>
        <v>0</v>
      </c>
      <c r="E44" s="31">
        <f t="shared" si="17"/>
        <v>0</v>
      </c>
      <c r="F44" s="31">
        <f t="shared" si="17"/>
        <v>0</v>
      </c>
      <c r="G44" s="31">
        <f t="shared" si="17"/>
        <v>0</v>
      </c>
      <c r="H44" s="31">
        <f t="shared" si="17"/>
        <v>0</v>
      </c>
      <c r="I44" s="31">
        <f t="shared" si="17"/>
        <v>0</v>
      </c>
      <c r="J44" s="31">
        <f t="shared" si="17"/>
        <v>0</v>
      </c>
      <c r="K44" s="31">
        <f t="shared" si="17"/>
        <v>0</v>
      </c>
      <c r="L44" s="31">
        <f t="shared" si="17"/>
        <v>0</v>
      </c>
      <c r="M44" s="31">
        <f t="shared" si="17"/>
        <v>0</v>
      </c>
      <c r="N44" s="31">
        <f t="shared" si="17"/>
        <v>0</v>
      </c>
      <c r="O44" s="21"/>
      <c r="R44" s="94"/>
      <c r="S44" s="94"/>
      <c r="T44" s="94"/>
      <c r="U44" s="94"/>
      <c r="V44" s="94"/>
      <c r="W44" s="94"/>
      <c r="X44" s="94"/>
      <c r="Y44" s="94"/>
      <c r="Z44" s="94"/>
      <c r="AA44" s="94"/>
      <c r="AB44" s="94"/>
      <c r="AC44" s="94"/>
      <c r="AD44" s="21"/>
      <c r="AG44" s="94"/>
      <c r="AH44" s="94"/>
      <c r="AI44" s="94"/>
      <c r="AJ44" s="94"/>
      <c r="AK44" s="94"/>
      <c r="AL44" s="94"/>
      <c r="AM44" s="94"/>
      <c r="AN44" s="94"/>
      <c r="AO44" s="94"/>
      <c r="AP44" s="94"/>
      <c r="AQ44" s="94"/>
      <c r="AR44" s="94"/>
      <c r="AS44" s="21"/>
    </row>
    <row r="45" spans="2:45" ht="11.25" customHeight="1" thickBot="1">
      <c r="B45" s="33">
        <f>Inputs!B114</f>
        <v>0</v>
      </c>
      <c r="C45" s="34"/>
      <c r="D45" s="35"/>
      <c r="E45" s="35"/>
      <c r="F45" s="35"/>
      <c r="G45" s="35"/>
      <c r="H45" s="35"/>
      <c r="I45" s="35"/>
      <c r="J45" s="35"/>
      <c r="K45" s="35"/>
      <c r="L45" s="35"/>
      <c r="M45" s="35"/>
      <c r="N45" s="35"/>
      <c r="O45" s="21"/>
      <c r="R45" s="94"/>
      <c r="S45" s="94"/>
      <c r="T45" s="94"/>
      <c r="U45" s="94"/>
      <c r="V45" s="94"/>
      <c r="W45" s="94"/>
      <c r="X45" s="94"/>
      <c r="Y45" s="94"/>
      <c r="Z45" s="94"/>
      <c r="AA45" s="94"/>
      <c r="AB45" s="94"/>
      <c r="AC45" s="94"/>
      <c r="AD45" s="21"/>
      <c r="AG45" s="94"/>
      <c r="AH45" s="94"/>
      <c r="AI45" s="94"/>
      <c r="AJ45" s="94"/>
      <c r="AK45" s="94"/>
      <c r="AL45" s="94"/>
      <c r="AM45" s="94"/>
      <c r="AN45" s="94"/>
      <c r="AO45" s="94"/>
      <c r="AP45" s="94"/>
      <c r="AQ45" s="94"/>
      <c r="AR45" s="94"/>
      <c r="AS45" s="21"/>
    </row>
    <row r="46" spans="2:45" ht="11.25" customHeight="1">
      <c r="B46" s="17" t="str">
        <f>B28</f>
        <v>Wage Rate</v>
      </c>
      <c r="C46" s="18">
        <f>Inputs!D114</f>
        <v>0</v>
      </c>
      <c r="D46" s="36">
        <f>(1+D47)*C46</f>
        <v>0</v>
      </c>
      <c r="E46" s="36">
        <f t="shared" ref="E46:N46" si="18">(1+E47)*D46</f>
        <v>0</v>
      </c>
      <c r="F46" s="36">
        <f t="shared" si="18"/>
        <v>0</v>
      </c>
      <c r="G46" s="36">
        <f t="shared" si="18"/>
        <v>0</v>
      </c>
      <c r="H46" s="36">
        <f t="shared" si="18"/>
        <v>0</v>
      </c>
      <c r="I46" s="36">
        <f t="shared" si="18"/>
        <v>0</v>
      </c>
      <c r="J46" s="36">
        <f t="shared" si="18"/>
        <v>0</v>
      </c>
      <c r="K46" s="36">
        <f t="shared" si="18"/>
        <v>0</v>
      </c>
      <c r="L46" s="36">
        <f t="shared" si="18"/>
        <v>0</v>
      </c>
      <c r="M46" s="36">
        <f t="shared" si="18"/>
        <v>0</v>
      </c>
      <c r="N46" s="37">
        <f t="shared" si="18"/>
        <v>0</v>
      </c>
      <c r="O46" s="21"/>
      <c r="R46" s="93"/>
      <c r="S46" s="93"/>
      <c r="T46" s="93"/>
      <c r="U46" s="93"/>
      <c r="V46" s="93"/>
      <c r="W46" s="93"/>
      <c r="X46" s="93"/>
      <c r="Y46" s="93"/>
      <c r="Z46" s="93"/>
      <c r="AA46" s="93"/>
      <c r="AB46" s="93"/>
      <c r="AC46" s="93"/>
      <c r="AD46" s="21"/>
      <c r="AG46" s="93"/>
      <c r="AH46" s="93"/>
      <c r="AI46" s="93"/>
      <c r="AJ46" s="93"/>
      <c r="AK46" s="93"/>
      <c r="AL46" s="93"/>
      <c r="AM46" s="93"/>
      <c r="AN46" s="93"/>
      <c r="AO46" s="93"/>
      <c r="AP46" s="93"/>
      <c r="AQ46" s="93"/>
      <c r="AR46" s="93"/>
      <c r="AS46" s="21"/>
    </row>
    <row r="47" spans="2:45" ht="11.25" customHeight="1">
      <c r="B47" s="22" t="str">
        <f t="shared" ref="B47:B50" si="19">B29</f>
        <v>Wage Inc.</v>
      </c>
      <c r="C47" s="23">
        <v>0</v>
      </c>
      <c r="D47" s="24">
        <f>+C47</f>
        <v>0</v>
      </c>
      <c r="E47" s="24">
        <f t="shared" ref="E47:N50" si="20">+D47</f>
        <v>0</v>
      </c>
      <c r="F47" s="24">
        <f t="shared" si="20"/>
        <v>0</v>
      </c>
      <c r="G47" s="24">
        <f t="shared" si="20"/>
        <v>0</v>
      </c>
      <c r="H47" s="24">
        <f t="shared" si="20"/>
        <v>0</v>
      </c>
      <c r="I47" s="24">
        <f t="shared" si="20"/>
        <v>0</v>
      </c>
      <c r="J47" s="24">
        <f t="shared" si="20"/>
        <v>0</v>
      </c>
      <c r="K47" s="24">
        <f t="shared" si="20"/>
        <v>0</v>
      </c>
      <c r="L47" s="24">
        <f t="shared" si="20"/>
        <v>0</v>
      </c>
      <c r="M47" s="24">
        <f t="shared" si="20"/>
        <v>0</v>
      </c>
      <c r="N47" s="25">
        <f t="shared" si="20"/>
        <v>0</v>
      </c>
      <c r="O47" s="21"/>
      <c r="R47" s="95"/>
      <c r="S47" s="95"/>
      <c r="T47" s="95"/>
      <c r="U47" s="95"/>
      <c r="V47" s="95"/>
      <c r="W47" s="95"/>
      <c r="X47" s="95"/>
      <c r="Y47" s="95"/>
      <c r="Z47" s="95"/>
      <c r="AA47" s="95"/>
      <c r="AB47" s="95"/>
      <c r="AC47" s="95"/>
      <c r="AD47" s="21"/>
      <c r="AG47" s="95"/>
      <c r="AH47" s="95"/>
      <c r="AI47" s="95"/>
      <c r="AJ47" s="95"/>
      <c r="AK47" s="95"/>
      <c r="AL47" s="95"/>
      <c r="AM47" s="95"/>
      <c r="AN47" s="95"/>
      <c r="AO47" s="95"/>
      <c r="AP47" s="95"/>
      <c r="AQ47" s="95"/>
      <c r="AR47" s="95"/>
      <c r="AS47" s="21"/>
    </row>
    <row r="48" spans="2:45" ht="11.25" customHeight="1">
      <c r="B48" s="22" t="str">
        <f t="shared" si="19"/>
        <v>Number</v>
      </c>
      <c r="C48" s="26">
        <f>Inputs!C114</f>
        <v>0</v>
      </c>
      <c r="D48" s="27">
        <f>+C48</f>
        <v>0</v>
      </c>
      <c r="E48" s="27">
        <f t="shared" si="20"/>
        <v>0</v>
      </c>
      <c r="F48" s="27">
        <f t="shared" si="20"/>
        <v>0</v>
      </c>
      <c r="G48" s="27">
        <f t="shared" si="20"/>
        <v>0</v>
      </c>
      <c r="H48" s="27">
        <f t="shared" si="20"/>
        <v>0</v>
      </c>
      <c r="I48" s="27">
        <f t="shared" si="20"/>
        <v>0</v>
      </c>
      <c r="J48" s="27">
        <f t="shared" si="20"/>
        <v>0</v>
      </c>
      <c r="K48" s="27">
        <f t="shared" si="20"/>
        <v>0</v>
      </c>
      <c r="L48" s="27">
        <f t="shared" si="20"/>
        <v>0</v>
      </c>
      <c r="M48" s="27">
        <f t="shared" si="20"/>
        <v>0</v>
      </c>
      <c r="N48" s="28">
        <f t="shared" si="20"/>
        <v>0</v>
      </c>
      <c r="O48" s="21"/>
      <c r="R48" s="94"/>
      <c r="S48" s="94"/>
      <c r="T48" s="94"/>
      <c r="U48" s="94"/>
      <c r="V48" s="94"/>
      <c r="W48" s="94"/>
      <c r="X48" s="94"/>
      <c r="Y48" s="94"/>
      <c r="Z48" s="94"/>
      <c r="AA48" s="94"/>
      <c r="AB48" s="94"/>
      <c r="AC48" s="94"/>
      <c r="AD48" s="21"/>
      <c r="AG48" s="94"/>
      <c r="AH48" s="94"/>
      <c r="AI48" s="94"/>
      <c r="AJ48" s="94"/>
      <c r="AK48" s="94"/>
      <c r="AL48" s="94"/>
      <c r="AM48" s="94"/>
      <c r="AN48" s="94"/>
      <c r="AO48" s="94"/>
      <c r="AP48" s="94"/>
      <c r="AQ48" s="94"/>
      <c r="AR48" s="94"/>
      <c r="AS48" s="21"/>
    </row>
    <row r="49" spans="2:45" ht="11.25" customHeight="1">
      <c r="B49" s="22" t="str">
        <f t="shared" si="19"/>
        <v>Hrs Per Day</v>
      </c>
      <c r="C49" s="26">
        <f>Inputs!E114</f>
        <v>0</v>
      </c>
      <c r="D49" s="27">
        <f>+C49</f>
        <v>0</v>
      </c>
      <c r="E49" s="27">
        <f t="shared" si="20"/>
        <v>0</v>
      </c>
      <c r="F49" s="27">
        <f t="shared" si="20"/>
        <v>0</v>
      </c>
      <c r="G49" s="27">
        <f t="shared" si="20"/>
        <v>0</v>
      </c>
      <c r="H49" s="27">
        <f t="shared" si="20"/>
        <v>0</v>
      </c>
      <c r="I49" s="27">
        <f t="shared" si="20"/>
        <v>0</v>
      </c>
      <c r="J49" s="27">
        <f t="shared" si="20"/>
        <v>0</v>
      </c>
      <c r="K49" s="27">
        <f t="shared" si="20"/>
        <v>0</v>
      </c>
      <c r="L49" s="27">
        <f t="shared" si="20"/>
        <v>0</v>
      </c>
      <c r="M49" s="27">
        <f t="shared" si="20"/>
        <v>0</v>
      </c>
      <c r="N49" s="28">
        <f t="shared" si="20"/>
        <v>0</v>
      </c>
      <c r="O49" s="21"/>
      <c r="R49" s="94"/>
      <c r="S49" s="94"/>
      <c r="T49" s="94"/>
      <c r="U49" s="94"/>
      <c r="V49" s="94"/>
      <c r="W49" s="94"/>
      <c r="X49" s="94"/>
      <c r="Y49" s="94"/>
      <c r="Z49" s="94"/>
      <c r="AA49" s="94"/>
      <c r="AB49" s="94"/>
      <c r="AC49" s="94"/>
      <c r="AD49" s="21"/>
      <c r="AG49" s="94"/>
      <c r="AH49" s="94"/>
      <c r="AI49" s="94"/>
      <c r="AJ49" s="94"/>
      <c r="AK49" s="94"/>
      <c r="AL49" s="94"/>
      <c r="AM49" s="94"/>
      <c r="AN49" s="94"/>
      <c r="AO49" s="94"/>
      <c r="AP49" s="94"/>
      <c r="AQ49" s="94"/>
      <c r="AR49" s="94"/>
      <c r="AS49" s="21"/>
    </row>
    <row r="50" spans="2:45" ht="11.25" customHeight="1" thickBot="1">
      <c r="B50" s="29" t="str">
        <f t="shared" si="19"/>
        <v>Days Per Week</v>
      </c>
      <c r="C50" s="30">
        <f>Inputs!F114</f>
        <v>0</v>
      </c>
      <c r="D50" s="31">
        <f>+C50</f>
        <v>0</v>
      </c>
      <c r="E50" s="31">
        <f t="shared" si="20"/>
        <v>0</v>
      </c>
      <c r="F50" s="31">
        <f t="shared" si="20"/>
        <v>0</v>
      </c>
      <c r="G50" s="31">
        <f t="shared" si="20"/>
        <v>0</v>
      </c>
      <c r="H50" s="31">
        <f t="shared" si="20"/>
        <v>0</v>
      </c>
      <c r="I50" s="31">
        <f t="shared" si="20"/>
        <v>0</v>
      </c>
      <c r="J50" s="31">
        <f t="shared" si="20"/>
        <v>0</v>
      </c>
      <c r="K50" s="31">
        <f t="shared" si="20"/>
        <v>0</v>
      </c>
      <c r="L50" s="31">
        <f t="shared" si="20"/>
        <v>0</v>
      </c>
      <c r="M50" s="31">
        <f t="shared" si="20"/>
        <v>0</v>
      </c>
      <c r="N50" s="31">
        <f t="shared" si="20"/>
        <v>0</v>
      </c>
      <c r="O50" s="21"/>
      <c r="R50" s="94"/>
      <c r="S50" s="94"/>
      <c r="T50" s="94"/>
      <c r="U50" s="94"/>
      <c r="V50" s="94"/>
      <c r="W50" s="94"/>
      <c r="X50" s="94"/>
      <c r="Y50" s="94"/>
      <c r="Z50" s="94"/>
      <c r="AA50" s="94"/>
      <c r="AB50" s="94"/>
      <c r="AC50" s="94"/>
      <c r="AD50" s="21"/>
      <c r="AG50" s="94"/>
      <c r="AH50" s="94"/>
      <c r="AI50" s="94"/>
      <c r="AJ50" s="94"/>
      <c r="AK50" s="94"/>
      <c r="AL50" s="94"/>
      <c r="AM50" s="94"/>
      <c r="AN50" s="94"/>
      <c r="AO50" s="94"/>
      <c r="AP50" s="94"/>
      <c r="AQ50" s="94"/>
      <c r="AR50" s="94"/>
      <c r="AS50" s="21"/>
    </row>
    <row r="51" spans="2:45" ht="11.25" customHeight="1" thickBot="1">
      <c r="B51" s="33">
        <f>Inputs!B115</f>
        <v>0</v>
      </c>
      <c r="C51" s="34"/>
      <c r="D51" s="35"/>
      <c r="E51" s="35"/>
      <c r="F51" s="35"/>
      <c r="G51" s="35"/>
      <c r="H51" s="35"/>
      <c r="I51" s="35"/>
      <c r="J51" s="35"/>
      <c r="K51" s="35"/>
      <c r="L51" s="35"/>
      <c r="M51" s="35"/>
      <c r="N51" s="35"/>
      <c r="O51" s="21"/>
      <c r="R51" s="94"/>
      <c r="S51" s="94"/>
      <c r="T51" s="94"/>
      <c r="U51" s="94"/>
      <c r="V51" s="94"/>
      <c r="W51" s="94"/>
      <c r="X51" s="94"/>
      <c r="Y51" s="94"/>
      <c r="Z51" s="94"/>
      <c r="AA51" s="94"/>
      <c r="AB51" s="94"/>
      <c r="AC51" s="94"/>
      <c r="AD51" s="21"/>
      <c r="AG51" s="94"/>
      <c r="AH51" s="94"/>
      <c r="AI51" s="94"/>
      <c r="AJ51" s="94"/>
      <c r="AK51" s="94"/>
      <c r="AL51" s="94"/>
      <c r="AM51" s="94"/>
      <c r="AN51" s="94"/>
      <c r="AO51" s="94"/>
      <c r="AP51" s="94"/>
      <c r="AQ51" s="94"/>
      <c r="AR51" s="94"/>
      <c r="AS51" s="21"/>
    </row>
    <row r="52" spans="2:45" ht="11.25" customHeight="1">
      <c r="B52" s="17" t="str">
        <f>B34</f>
        <v>Wage Rate</v>
      </c>
      <c r="C52" s="18">
        <f>Inputs!D115</f>
        <v>0</v>
      </c>
      <c r="D52" s="36">
        <f>(1+D53)*C52</f>
        <v>0</v>
      </c>
      <c r="E52" s="36">
        <f t="shared" ref="E52:N52" si="21">(1+E53)*D52</f>
        <v>0</v>
      </c>
      <c r="F52" s="36">
        <f t="shared" si="21"/>
        <v>0</v>
      </c>
      <c r="G52" s="36">
        <f t="shared" si="21"/>
        <v>0</v>
      </c>
      <c r="H52" s="36">
        <f t="shared" si="21"/>
        <v>0</v>
      </c>
      <c r="I52" s="36">
        <f t="shared" si="21"/>
        <v>0</v>
      </c>
      <c r="J52" s="36">
        <f t="shared" si="21"/>
        <v>0</v>
      </c>
      <c r="K52" s="36">
        <f t="shared" si="21"/>
        <v>0</v>
      </c>
      <c r="L52" s="36">
        <f t="shared" si="21"/>
        <v>0</v>
      </c>
      <c r="M52" s="36">
        <f t="shared" si="21"/>
        <v>0</v>
      </c>
      <c r="N52" s="37">
        <f t="shared" si="21"/>
        <v>0</v>
      </c>
      <c r="O52" s="21"/>
      <c r="R52" s="93"/>
      <c r="S52" s="93"/>
      <c r="T52" s="93"/>
      <c r="U52" s="93"/>
      <c r="V52" s="93"/>
      <c r="W52" s="93"/>
      <c r="X52" s="93"/>
      <c r="Y52" s="93"/>
      <c r="Z52" s="93"/>
      <c r="AA52" s="93"/>
      <c r="AB52" s="93"/>
      <c r="AC52" s="93"/>
      <c r="AD52" s="21"/>
      <c r="AG52" s="93"/>
      <c r="AH52" s="93"/>
      <c r="AI52" s="93"/>
      <c r="AJ52" s="93"/>
      <c r="AK52" s="93"/>
      <c r="AL52" s="93"/>
      <c r="AM52" s="93"/>
      <c r="AN52" s="93"/>
      <c r="AO52" s="93"/>
      <c r="AP52" s="93"/>
      <c r="AQ52" s="93"/>
      <c r="AR52" s="93"/>
      <c r="AS52" s="21"/>
    </row>
    <row r="53" spans="2:45" ht="11.25" customHeight="1">
      <c r="B53" s="22" t="str">
        <f t="shared" ref="B53:B56" si="22">B35</f>
        <v>Wage Inc.</v>
      </c>
      <c r="C53" s="23">
        <v>0</v>
      </c>
      <c r="D53" s="24">
        <f>+C53</f>
        <v>0</v>
      </c>
      <c r="E53" s="24">
        <f t="shared" ref="E53:N56" si="23">+D53</f>
        <v>0</v>
      </c>
      <c r="F53" s="24">
        <f t="shared" si="23"/>
        <v>0</v>
      </c>
      <c r="G53" s="24">
        <f t="shared" si="23"/>
        <v>0</v>
      </c>
      <c r="H53" s="24">
        <f t="shared" si="23"/>
        <v>0</v>
      </c>
      <c r="I53" s="24">
        <f t="shared" si="23"/>
        <v>0</v>
      </c>
      <c r="J53" s="24">
        <f t="shared" si="23"/>
        <v>0</v>
      </c>
      <c r="K53" s="24">
        <f t="shared" si="23"/>
        <v>0</v>
      </c>
      <c r="L53" s="24">
        <f t="shared" si="23"/>
        <v>0</v>
      </c>
      <c r="M53" s="24">
        <f t="shared" si="23"/>
        <v>0</v>
      </c>
      <c r="N53" s="25">
        <f t="shared" si="23"/>
        <v>0</v>
      </c>
      <c r="O53" s="21"/>
      <c r="R53" s="95"/>
      <c r="S53" s="95"/>
      <c r="T53" s="95"/>
      <c r="U53" s="95"/>
      <c r="V53" s="95"/>
      <c r="W53" s="95"/>
      <c r="X53" s="95"/>
      <c r="Y53" s="95"/>
      <c r="Z53" s="95"/>
      <c r="AA53" s="95"/>
      <c r="AB53" s="95"/>
      <c r="AC53" s="95"/>
      <c r="AD53" s="21"/>
      <c r="AG53" s="95"/>
      <c r="AH53" s="95"/>
      <c r="AI53" s="95"/>
      <c r="AJ53" s="95"/>
      <c r="AK53" s="95"/>
      <c r="AL53" s="95"/>
      <c r="AM53" s="95"/>
      <c r="AN53" s="95"/>
      <c r="AO53" s="95"/>
      <c r="AP53" s="95"/>
      <c r="AQ53" s="95"/>
      <c r="AR53" s="95"/>
      <c r="AS53" s="21"/>
    </row>
    <row r="54" spans="2:45" ht="11.25" customHeight="1">
      <c r="B54" s="22" t="str">
        <f t="shared" si="22"/>
        <v>Number</v>
      </c>
      <c r="C54" s="26">
        <f>Inputs!C115</f>
        <v>0</v>
      </c>
      <c r="D54" s="27">
        <f>+C54</f>
        <v>0</v>
      </c>
      <c r="E54" s="27">
        <f t="shared" si="23"/>
        <v>0</v>
      </c>
      <c r="F54" s="27">
        <f t="shared" si="23"/>
        <v>0</v>
      </c>
      <c r="G54" s="27">
        <f t="shared" si="23"/>
        <v>0</v>
      </c>
      <c r="H54" s="27">
        <f t="shared" si="23"/>
        <v>0</v>
      </c>
      <c r="I54" s="27">
        <f t="shared" si="23"/>
        <v>0</v>
      </c>
      <c r="J54" s="27">
        <f t="shared" si="23"/>
        <v>0</v>
      </c>
      <c r="K54" s="27">
        <f t="shared" si="23"/>
        <v>0</v>
      </c>
      <c r="L54" s="27">
        <f t="shared" si="23"/>
        <v>0</v>
      </c>
      <c r="M54" s="27">
        <f t="shared" si="23"/>
        <v>0</v>
      </c>
      <c r="N54" s="28">
        <f t="shared" si="23"/>
        <v>0</v>
      </c>
      <c r="O54" s="21"/>
      <c r="R54" s="94"/>
      <c r="S54" s="94"/>
      <c r="T54" s="94"/>
      <c r="U54" s="94"/>
      <c r="V54" s="94"/>
      <c r="W54" s="94"/>
      <c r="X54" s="94"/>
      <c r="Y54" s="94"/>
      <c r="Z54" s="94"/>
      <c r="AA54" s="94"/>
      <c r="AB54" s="94"/>
      <c r="AC54" s="94"/>
      <c r="AD54" s="21"/>
      <c r="AG54" s="94"/>
      <c r="AH54" s="94"/>
      <c r="AI54" s="94"/>
      <c r="AJ54" s="94"/>
      <c r="AK54" s="94"/>
      <c r="AL54" s="94"/>
      <c r="AM54" s="94"/>
      <c r="AN54" s="94"/>
      <c r="AO54" s="94"/>
      <c r="AP54" s="94"/>
      <c r="AQ54" s="94"/>
      <c r="AR54" s="94"/>
      <c r="AS54" s="21"/>
    </row>
    <row r="55" spans="2:45" ht="11.25" customHeight="1">
      <c r="B55" s="22" t="str">
        <f t="shared" si="22"/>
        <v>Hrs Per Day</v>
      </c>
      <c r="C55" s="26">
        <f>Inputs!E115</f>
        <v>0</v>
      </c>
      <c r="D55" s="27">
        <f>+C55</f>
        <v>0</v>
      </c>
      <c r="E55" s="27">
        <f t="shared" si="23"/>
        <v>0</v>
      </c>
      <c r="F55" s="27">
        <f t="shared" si="23"/>
        <v>0</v>
      </c>
      <c r="G55" s="27">
        <f t="shared" si="23"/>
        <v>0</v>
      </c>
      <c r="H55" s="27">
        <f t="shared" si="23"/>
        <v>0</v>
      </c>
      <c r="I55" s="27">
        <f t="shared" si="23"/>
        <v>0</v>
      </c>
      <c r="J55" s="27">
        <f t="shared" si="23"/>
        <v>0</v>
      </c>
      <c r="K55" s="27">
        <f t="shared" si="23"/>
        <v>0</v>
      </c>
      <c r="L55" s="27">
        <f t="shared" si="23"/>
        <v>0</v>
      </c>
      <c r="M55" s="27">
        <f t="shared" si="23"/>
        <v>0</v>
      </c>
      <c r="N55" s="28">
        <f t="shared" si="23"/>
        <v>0</v>
      </c>
      <c r="O55" s="21"/>
      <c r="R55" s="94"/>
      <c r="S55" s="94"/>
      <c r="T55" s="94"/>
      <c r="U55" s="94"/>
      <c r="V55" s="94"/>
      <c r="W55" s="94"/>
      <c r="X55" s="94"/>
      <c r="Y55" s="94"/>
      <c r="Z55" s="94"/>
      <c r="AA55" s="94"/>
      <c r="AB55" s="94"/>
      <c r="AC55" s="94"/>
      <c r="AD55" s="21"/>
      <c r="AG55" s="94"/>
      <c r="AH55" s="94"/>
      <c r="AI55" s="94"/>
      <c r="AJ55" s="94"/>
      <c r="AK55" s="94"/>
      <c r="AL55" s="94"/>
      <c r="AM55" s="94"/>
      <c r="AN55" s="94"/>
      <c r="AO55" s="94"/>
      <c r="AP55" s="94"/>
      <c r="AQ55" s="94"/>
      <c r="AR55" s="94"/>
      <c r="AS55" s="21"/>
    </row>
    <row r="56" spans="2:45" ht="11.25" customHeight="1" thickBot="1">
      <c r="B56" s="29" t="str">
        <f t="shared" si="22"/>
        <v>Days Per Week</v>
      </c>
      <c r="C56" s="30">
        <f>Inputs!F115</f>
        <v>0</v>
      </c>
      <c r="D56" s="31">
        <f>+C56</f>
        <v>0</v>
      </c>
      <c r="E56" s="31">
        <f t="shared" si="23"/>
        <v>0</v>
      </c>
      <c r="F56" s="31">
        <f t="shared" si="23"/>
        <v>0</v>
      </c>
      <c r="G56" s="31">
        <f t="shared" si="23"/>
        <v>0</v>
      </c>
      <c r="H56" s="31">
        <f t="shared" si="23"/>
        <v>0</v>
      </c>
      <c r="I56" s="31">
        <f t="shared" si="23"/>
        <v>0</v>
      </c>
      <c r="J56" s="31">
        <f t="shared" si="23"/>
        <v>0</v>
      </c>
      <c r="K56" s="31">
        <f t="shared" si="23"/>
        <v>0</v>
      </c>
      <c r="L56" s="31">
        <f t="shared" si="23"/>
        <v>0</v>
      </c>
      <c r="M56" s="31">
        <f t="shared" si="23"/>
        <v>0</v>
      </c>
      <c r="N56" s="31">
        <f t="shared" si="23"/>
        <v>0</v>
      </c>
      <c r="O56" s="21"/>
      <c r="R56" s="94"/>
      <c r="S56" s="94"/>
      <c r="T56" s="94"/>
      <c r="U56" s="94"/>
      <c r="V56" s="94"/>
      <c r="W56" s="94"/>
      <c r="X56" s="94"/>
      <c r="Y56" s="94"/>
      <c r="Z56" s="94"/>
      <c r="AA56" s="94"/>
      <c r="AB56" s="94"/>
      <c r="AC56" s="94"/>
      <c r="AD56" s="21"/>
      <c r="AG56" s="94"/>
      <c r="AH56" s="94"/>
      <c r="AI56" s="94"/>
      <c r="AJ56" s="94"/>
      <c r="AK56" s="94"/>
      <c r="AL56" s="94"/>
      <c r="AM56" s="94"/>
      <c r="AN56" s="94"/>
      <c r="AO56" s="94"/>
      <c r="AP56" s="94"/>
      <c r="AQ56" s="94"/>
      <c r="AR56" s="94"/>
      <c r="AS56" s="21"/>
    </row>
    <row r="57" spans="2:45" ht="11.25" customHeight="1" thickBot="1">
      <c r="B57" s="33">
        <f>Inputs!B116</f>
        <v>0</v>
      </c>
      <c r="C57" s="34"/>
      <c r="D57" s="35"/>
      <c r="E57" s="35"/>
      <c r="F57" s="35"/>
      <c r="G57" s="35"/>
      <c r="H57" s="35"/>
      <c r="I57" s="35"/>
      <c r="J57" s="35"/>
      <c r="K57" s="35"/>
      <c r="L57" s="35"/>
      <c r="M57" s="35"/>
      <c r="N57" s="35"/>
      <c r="O57" s="21"/>
      <c r="R57" s="94"/>
      <c r="S57" s="94"/>
      <c r="T57" s="94"/>
      <c r="U57" s="94"/>
      <c r="V57" s="94"/>
      <c r="W57" s="94"/>
      <c r="X57" s="94"/>
      <c r="Y57" s="94"/>
      <c r="Z57" s="94"/>
      <c r="AA57" s="94"/>
      <c r="AB57" s="94"/>
      <c r="AC57" s="94"/>
      <c r="AD57" s="21"/>
      <c r="AG57" s="94"/>
      <c r="AH57" s="94"/>
      <c r="AI57" s="94"/>
      <c r="AJ57" s="94"/>
      <c r="AK57" s="94"/>
      <c r="AL57" s="94"/>
      <c r="AM57" s="94"/>
      <c r="AN57" s="94"/>
      <c r="AO57" s="94"/>
      <c r="AP57" s="94"/>
      <c r="AQ57" s="94"/>
      <c r="AR57" s="94"/>
      <c r="AS57" s="21"/>
    </row>
    <row r="58" spans="2:45" ht="11.25" customHeight="1">
      <c r="B58" s="17" t="str">
        <f>B40</f>
        <v>Wage Rate</v>
      </c>
      <c r="C58" s="18">
        <f>Inputs!D116</f>
        <v>0</v>
      </c>
      <c r="D58" s="36">
        <f>(1+D59)*C58</f>
        <v>0</v>
      </c>
      <c r="E58" s="36">
        <f t="shared" ref="E58:N58" si="24">(1+E59)*D58</f>
        <v>0</v>
      </c>
      <c r="F58" s="36">
        <f t="shared" si="24"/>
        <v>0</v>
      </c>
      <c r="G58" s="36">
        <f t="shared" si="24"/>
        <v>0</v>
      </c>
      <c r="H58" s="36">
        <f t="shared" si="24"/>
        <v>0</v>
      </c>
      <c r="I58" s="36">
        <f t="shared" si="24"/>
        <v>0</v>
      </c>
      <c r="J58" s="36">
        <f t="shared" si="24"/>
        <v>0</v>
      </c>
      <c r="K58" s="36">
        <f t="shared" si="24"/>
        <v>0</v>
      </c>
      <c r="L58" s="36">
        <f t="shared" si="24"/>
        <v>0</v>
      </c>
      <c r="M58" s="36">
        <f t="shared" si="24"/>
        <v>0</v>
      </c>
      <c r="N58" s="37">
        <f t="shared" si="24"/>
        <v>0</v>
      </c>
      <c r="O58" s="21"/>
      <c r="R58" s="93"/>
      <c r="S58" s="93"/>
      <c r="T58" s="93"/>
      <c r="U58" s="93"/>
      <c r="V58" s="93"/>
      <c r="W58" s="93"/>
      <c r="X58" s="93"/>
      <c r="Y58" s="93"/>
      <c r="Z58" s="93"/>
      <c r="AA58" s="93"/>
      <c r="AB58" s="93"/>
      <c r="AC58" s="93"/>
      <c r="AD58" s="21"/>
      <c r="AG58" s="93"/>
      <c r="AH58" s="93"/>
      <c r="AI58" s="93"/>
      <c r="AJ58" s="93"/>
      <c r="AK58" s="93"/>
      <c r="AL58" s="93"/>
      <c r="AM58" s="93"/>
      <c r="AN58" s="93"/>
      <c r="AO58" s="93"/>
      <c r="AP58" s="93"/>
      <c r="AQ58" s="93"/>
      <c r="AR58" s="93"/>
      <c r="AS58" s="21"/>
    </row>
    <row r="59" spans="2:45" ht="11.25" customHeight="1">
      <c r="B59" s="22" t="str">
        <f t="shared" ref="B59:B62" si="25">B41</f>
        <v>Wage Inc.</v>
      </c>
      <c r="C59" s="23">
        <v>0</v>
      </c>
      <c r="D59" s="24">
        <f>+C59</f>
        <v>0</v>
      </c>
      <c r="E59" s="24">
        <f t="shared" ref="E59:N62" si="26">+D59</f>
        <v>0</v>
      </c>
      <c r="F59" s="24">
        <f t="shared" si="26"/>
        <v>0</v>
      </c>
      <c r="G59" s="24">
        <f t="shared" si="26"/>
        <v>0</v>
      </c>
      <c r="H59" s="24">
        <f t="shared" si="26"/>
        <v>0</v>
      </c>
      <c r="I59" s="24">
        <f t="shared" si="26"/>
        <v>0</v>
      </c>
      <c r="J59" s="24">
        <f t="shared" si="26"/>
        <v>0</v>
      </c>
      <c r="K59" s="24">
        <f t="shared" si="26"/>
        <v>0</v>
      </c>
      <c r="L59" s="24">
        <f t="shared" si="26"/>
        <v>0</v>
      </c>
      <c r="M59" s="24">
        <f t="shared" si="26"/>
        <v>0</v>
      </c>
      <c r="N59" s="25">
        <f t="shared" si="26"/>
        <v>0</v>
      </c>
      <c r="O59" s="21"/>
      <c r="R59" s="95"/>
      <c r="S59" s="95"/>
      <c r="T59" s="95"/>
      <c r="U59" s="95"/>
      <c r="V59" s="95"/>
      <c r="W59" s="95"/>
      <c r="X59" s="95"/>
      <c r="Y59" s="95"/>
      <c r="Z59" s="95"/>
      <c r="AA59" s="95"/>
      <c r="AB59" s="95"/>
      <c r="AC59" s="95"/>
      <c r="AD59" s="21"/>
      <c r="AG59" s="95"/>
      <c r="AH59" s="95"/>
      <c r="AI59" s="95"/>
      <c r="AJ59" s="95"/>
      <c r="AK59" s="95"/>
      <c r="AL59" s="95"/>
      <c r="AM59" s="95"/>
      <c r="AN59" s="95"/>
      <c r="AO59" s="95"/>
      <c r="AP59" s="95"/>
      <c r="AQ59" s="95"/>
      <c r="AR59" s="95"/>
      <c r="AS59" s="21"/>
    </row>
    <row r="60" spans="2:45" ht="11.25" customHeight="1">
      <c r="B60" s="22" t="str">
        <f t="shared" si="25"/>
        <v>Number</v>
      </c>
      <c r="C60" s="26">
        <f>Inputs!C116</f>
        <v>0</v>
      </c>
      <c r="D60" s="27">
        <f>+C60</f>
        <v>0</v>
      </c>
      <c r="E60" s="27">
        <f t="shared" si="26"/>
        <v>0</v>
      </c>
      <c r="F60" s="27">
        <f t="shared" si="26"/>
        <v>0</v>
      </c>
      <c r="G60" s="27">
        <f t="shared" si="26"/>
        <v>0</v>
      </c>
      <c r="H60" s="27">
        <f t="shared" si="26"/>
        <v>0</v>
      </c>
      <c r="I60" s="27">
        <f t="shared" si="26"/>
        <v>0</v>
      </c>
      <c r="J60" s="27">
        <f t="shared" si="26"/>
        <v>0</v>
      </c>
      <c r="K60" s="27">
        <f t="shared" si="26"/>
        <v>0</v>
      </c>
      <c r="L60" s="27">
        <f t="shared" si="26"/>
        <v>0</v>
      </c>
      <c r="M60" s="27">
        <f t="shared" si="26"/>
        <v>0</v>
      </c>
      <c r="N60" s="28">
        <f t="shared" si="26"/>
        <v>0</v>
      </c>
      <c r="O60" s="21"/>
      <c r="R60" s="94"/>
      <c r="S60" s="94"/>
      <c r="T60" s="94"/>
      <c r="U60" s="94"/>
      <c r="V60" s="94"/>
      <c r="W60" s="94"/>
      <c r="X60" s="94"/>
      <c r="Y60" s="94"/>
      <c r="Z60" s="94"/>
      <c r="AA60" s="94"/>
      <c r="AB60" s="94"/>
      <c r="AC60" s="94"/>
      <c r="AD60" s="21"/>
      <c r="AG60" s="94"/>
      <c r="AH60" s="94"/>
      <c r="AI60" s="94"/>
      <c r="AJ60" s="94"/>
      <c r="AK60" s="94"/>
      <c r="AL60" s="94"/>
      <c r="AM60" s="94"/>
      <c r="AN60" s="94"/>
      <c r="AO60" s="94"/>
      <c r="AP60" s="94"/>
      <c r="AQ60" s="94"/>
      <c r="AR60" s="94"/>
      <c r="AS60" s="21"/>
    </row>
    <row r="61" spans="2:45" ht="11.25" customHeight="1">
      <c r="B61" s="22" t="str">
        <f t="shared" si="25"/>
        <v>Hrs Per Day</v>
      </c>
      <c r="C61" s="26">
        <f>Inputs!E116</f>
        <v>0</v>
      </c>
      <c r="D61" s="27">
        <f>+C61</f>
        <v>0</v>
      </c>
      <c r="E61" s="27">
        <f t="shared" si="26"/>
        <v>0</v>
      </c>
      <c r="F61" s="27">
        <f t="shared" si="26"/>
        <v>0</v>
      </c>
      <c r="G61" s="27">
        <f t="shared" si="26"/>
        <v>0</v>
      </c>
      <c r="H61" s="27">
        <f t="shared" si="26"/>
        <v>0</v>
      </c>
      <c r="I61" s="27">
        <f t="shared" si="26"/>
        <v>0</v>
      </c>
      <c r="J61" s="27">
        <f t="shared" si="26"/>
        <v>0</v>
      </c>
      <c r="K61" s="27">
        <f t="shared" si="26"/>
        <v>0</v>
      </c>
      <c r="L61" s="27">
        <f t="shared" si="26"/>
        <v>0</v>
      </c>
      <c r="M61" s="27">
        <f t="shared" si="26"/>
        <v>0</v>
      </c>
      <c r="N61" s="28">
        <f t="shared" si="26"/>
        <v>0</v>
      </c>
      <c r="O61" s="21"/>
      <c r="R61" s="94"/>
      <c r="S61" s="94"/>
      <c r="T61" s="94"/>
      <c r="U61" s="94"/>
      <c r="V61" s="94"/>
      <c r="W61" s="94"/>
      <c r="X61" s="94"/>
      <c r="Y61" s="94"/>
      <c r="Z61" s="94"/>
      <c r="AA61" s="94"/>
      <c r="AB61" s="94"/>
      <c r="AC61" s="94"/>
      <c r="AD61" s="21"/>
      <c r="AG61" s="94"/>
      <c r="AH61" s="94"/>
      <c r="AI61" s="94"/>
      <c r="AJ61" s="94"/>
      <c r="AK61" s="94"/>
      <c r="AL61" s="94"/>
      <c r="AM61" s="94"/>
      <c r="AN61" s="94"/>
      <c r="AO61" s="94"/>
      <c r="AP61" s="94"/>
      <c r="AQ61" s="94"/>
      <c r="AR61" s="94"/>
      <c r="AS61" s="21"/>
    </row>
    <row r="62" spans="2:45" ht="11.25" customHeight="1" thickBot="1">
      <c r="B62" s="29" t="str">
        <f t="shared" si="25"/>
        <v>Days Per Week</v>
      </c>
      <c r="C62" s="30">
        <f>Inputs!F116</f>
        <v>0</v>
      </c>
      <c r="D62" s="31">
        <f>+C62</f>
        <v>0</v>
      </c>
      <c r="E62" s="31">
        <f t="shared" si="26"/>
        <v>0</v>
      </c>
      <c r="F62" s="31">
        <f t="shared" si="26"/>
        <v>0</v>
      </c>
      <c r="G62" s="31">
        <f t="shared" si="26"/>
        <v>0</v>
      </c>
      <c r="H62" s="31">
        <f t="shared" si="26"/>
        <v>0</v>
      </c>
      <c r="I62" s="31">
        <f t="shared" si="26"/>
        <v>0</v>
      </c>
      <c r="J62" s="31">
        <f t="shared" si="26"/>
        <v>0</v>
      </c>
      <c r="K62" s="31">
        <f t="shared" si="26"/>
        <v>0</v>
      </c>
      <c r="L62" s="31">
        <f t="shared" si="26"/>
        <v>0</v>
      </c>
      <c r="M62" s="31">
        <f t="shared" si="26"/>
        <v>0</v>
      </c>
      <c r="N62" s="31">
        <f t="shared" si="26"/>
        <v>0</v>
      </c>
      <c r="O62" s="21"/>
      <c r="R62" s="94"/>
      <c r="S62" s="94"/>
      <c r="T62" s="94"/>
      <c r="U62" s="94"/>
      <c r="V62" s="94"/>
      <c r="W62" s="94"/>
      <c r="X62" s="94"/>
      <c r="Y62" s="94"/>
      <c r="Z62" s="94"/>
      <c r="AA62" s="94"/>
      <c r="AB62" s="94"/>
      <c r="AC62" s="94"/>
      <c r="AD62" s="21"/>
      <c r="AG62" s="94"/>
      <c r="AH62" s="94"/>
      <c r="AI62" s="94"/>
      <c r="AJ62" s="94"/>
      <c r="AK62" s="94"/>
      <c r="AL62" s="94"/>
      <c r="AM62" s="94"/>
      <c r="AN62" s="94"/>
      <c r="AO62" s="94"/>
      <c r="AP62" s="94"/>
      <c r="AQ62" s="94"/>
      <c r="AR62" s="94"/>
      <c r="AS62" s="21"/>
    </row>
    <row r="63" spans="2:45" ht="11.25" customHeight="1" thickBot="1">
      <c r="B63" s="33">
        <f>Inputs!B117</f>
        <v>0</v>
      </c>
      <c r="C63" s="34"/>
      <c r="D63" s="35"/>
      <c r="E63" s="35"/>
      <c r="F63" s="35"/>
      <c r="G63" s="35"/>
      <c r="H63" s="35"/>
      <c r="I63" s="35"/>
      <c r="J63" s="35"/>
      <c r="K63" s="35"/>
      <c r="L63" s="35"/>
      <c r="M63" s="35"/>
      <c r="N63" s="35"/>
      <c r="O63" s="21"/>
      <c r="R63" s="94"/>
      <c r="S63" s="94"/>
      <c r="T63" s="94"/>
      <c r="U63" s="94"/>
      <c r="V63" s="94"/>
      <c r="W63" s="94"/>
      <c r="X63" s="94"/>
      <c r="Y63" s="94"/>
      <c r="Z63" s="94"/>
      <c r="AA63" s="94"/>
      <c r="AB63" s="94"/>
      <c r="AC63" s="94"/>
      <c r="AD63" s="21"/>
      <c r="AG63" s="94"/>
      <c r="AH63" s="94"/>
      <c r="AI63" s="94"/>
      <c r="AJ63" s="94"/>
      <c r="AK63" s="94"/>
      <c r="AL63" s="94"/>
      <c r="AM63" s="94"/>
      <c r="AN63" s="94"/>
      <c r="AO63" s="94"/>
      <c r="AP63" s="94"/>
      <c r="AQ63" s="94"/>
      <c r="AR63" s="94"/>
      <c r="AS63" s="21"/>
    </row>
    <row r="64" spans="2:45" ht="11.25" customHeight="1">
      <c r="B64" s="17" t="str">
        <f>B46</f>
        <v>Wage Rate</v>
      </c>
      <c r="C64" s="18">
        <f>Inputs!D117</f>
        <v>0</v>
      </c>
      <c r="D64" s="36">
        <f>(1+D65)*C64</f>
        <v>0</v>
      </c>
      <c r="E64" s="36">
        <f t="shared" ref="E64:N64" si="27">(1+E65)*D64</f>
        <v>0</v>
      </c>
      <c r="F64" s="36">
        <f t="shared" si="27"/>
        <v>0</v>
      </c>
      <c r="G64" s="36">
        <f t="shared" si="27"/>
        <v>0</v>
      </c>
      <c r="H64" s="36">
        <f t="shared" si="27"/>
        <v>0</v>
      </c>
      <c r="I64" s="36">
        <f t="shared" si="27"/>
        <v>0</v>
      </c>
      <c r="J64" s="36">
        <f t="shared" si="27"/>
        <v>0</v>
      </c>
      <c r="K64" s="36">
        <f t="shared" si="27"/>
        <v>0</v>
      </c>
      <c r="L64" s="36">
        <f t="shared" si="27"/>
        <v>0</v>
      </c>
      <c r="M64" s="36">
        <f t="shared" si="27"/>
        <v>0</v>
      </c>
      <c r="N64" s="37">
        <f t="shared" si="27"/>
        <v>0</v>
      </c>
      <c r="O64" s="21"/>
      <c r="R64" s="93"/>
      <c r="S64" s="93"/>
      <c r="T64" s="93"/>
      <c r="U64" s="93"/>
      <c r="V64" s="93"/>
      <c r="W64" s="93"/>
      <c r="X64" s="93"/>
      <c r="Y64" s="93"/>
      <c r="Z64" s="93"/>
      <c r="AA64" s="93"/>
      <c r="AB64" s="93"/>
      <c r="AC64" s="93"/>
      <c r="AD64" s="21"/>
      <c r="AG64" s="93"/>
      <c r="AH64" s="93"/>
      <c r="AI64" s="93"/>
      <c r="AJ64" s="93"/>
      <c r="AK64" s="93"/>
      <c r="AL64" s="93"/>
      <c r="AM64" s="93"/>
      <c r="AN64" s="93"/>
      <c r="AO64" s="93"/>
      <c r="AP64" s="93"/>
      <c r="AQ64" s="93"/>
      <c r="AR64" s="93"/>
      <c r="AS64" s="21"/>
    </row>
    <row r="65" spans="2:45" ht="11.25" customHeight="1">
      <c r="B65" s="22" t="str">
        <f t="shared" ref="B65:B68" si="28">B47</f>
        <v>Wage Inc.</v>
      </c>
      <c r="C65" s="23">
        <v>0</v>
      </c>
      <c r="D65" s="24">
        <f>+C65</f>
        <v>0</v>
      </c>
      <c r="E65" s="24">
        <f t="shared" ref="E65:N68" si="29">+D65</f>
        <v>0</v>
      </c>
      <c r="F65" s="24">
        <f t="shared" si="29"/>
        <v>0</v>
      </c>
      <c r="G65" s="24">
        <f t="shared" si="29"/>
        <v>0</v>
      </c>
      <c r="H65" s="24">
        <f t="shared" si="29"/>
        <v>0</v>
      </c>
      <c r="I65" s="24">
        <f t="shared" si="29"/>
        <v>0</v>
      </c>
      <c r="J65" s="24">
        <f t="shared" si="29"/>
        <v>0</v>
      </c>
      <c r="K65" s="24">
        <f t="shared" si="29"/>
        <v>0</v>
      </c>
      <c r="L65" s="24">
        <f t="shared" si="29"/>
        <v>0</v>
      </c>
      <c r="M65" s="24">
        <f t="shared" si="29"/>
        <v>0</v>
      </c>
      <c r="N65" s="25">
        <f t="shared" si="29"/>
        <v>0</v>
      </c>
      <c r="O65" s="21"/>
      <c r="R65" s="95"/>
      <c r="S65" s="95"/>
      <c r="T65" s="95"/>
      <c r="U65" s="95"/>
      <c r="V65" s="95"/>
      <c r="W65" s="95"/>
      <c r="X65" s="95"/>
      <c r="Y65" s="95"/>
      <c r="Z65" s="95"/>
      <c r="AA65" s="95"/>
      <c r="AB65" s="95"/>
      <c r="AC65" s="95"/>
      <c r="AD65" s="21"/>
      <c r="AG65" s="95"/>
      <c r="AH65" s="95"/>
      <c r="AI65" s="95"/>
      <c r="AJ65" s="95"/>
      <c r="AK65" s="95"/>
      <c r="AL65" s="95"/>
      <c r="AM65" s="95"/>
      <c r="AN65" s="95"/>
      <c r="AO65" s="95"/>
      <c r="AP65" s="95"/>
      <c r="AQ65" s="95"/>
      <c r="AR65" s="95"/>
      <c r="AS65" s="21"/>
    </row>
    <row r="66" spans="2:45" ht="11.25" customHeight="1">
      <c r="B66" s="22" t="str">
        <f t="shared" si="28"/>
        <v>Number</v>
      </c>
      <c r="C66" s="26">
        <f>Inputs!C117</f>
        <v>0</v>
      </c>
      <c r="D66" s="27">
        <f>+C66</f>
        <v>0</v>
      </c>
      <c r="E66" s="27">
        <f t="shared" si="29"/>
        <v>0</v>
      </c>
      <c r="F66" s="27">
        <f t="shared" si="29"/>
        <v>0</v>
      </c>
      <c r="G66" s="27">
        <f t="shared" si="29"/>
        <v>0</v>
      </c>
      <c r="H66" s="27">
        <f t="shared" si="29"/>
        <v>0</v>
      </c>
      <c r="I66" s="27">
        <f t="shared" si="29"/>
        <v>0</v>
      </c>
      <c r="J66" s="27">
        <f t="shared" si="29"/>
        <v>0</v>
      </c>
      <c r="K66" s="27">
        <f t="shared" si="29"/>
        <v>0</v>
      </c>
      <c r="L66" s="27">
        <f t="shared" si="29"/>
        <v>0</v>
      </c>
      <c r="M66" s="27">
        <f t="shared" si="29"/>
        <v>0</v>
      </c>
      <c r="N66" s="28">
        <f t="shared" si="29"/>
        <v>0</v>
      </c>
      <c r="O66" s="21"/>
      <c r="R66" s="94"/>
      <c r="S66" s="94"/>
      <c r="T66" s="94"/>
      <c r="U66" s="94"/>
      <c r="V66" s="94"/>
      <c r="W66" s="94"/>
      <c r="X66" s="94"/>
      <c r="Y66" s="94"/>
      <c r="Z66" s="94"/>
      <c r="AA66" s="94"/>
      <c r="AB66" s="94"/>
      <c r="AC66" s="94"/>
      <c r="AD66" s="21"/>
      <c r="AG66" s="94"/>
      <c r="AH66" s="94"/>
      <c r="AI66" s="94"/>
      <c r="AJ66" s="94"/>
      <c r="AK66" s="94"/>
      <c r="AL66" s="94"/>
      <c r="AM66" s="94"/>
      <c r="AN66" s="94"/>
      <c r="AO66" s="94"/>
      <c r="AP66" s="94"/>
      <c r="AQ66" s="94"/>
      <c r="AR66" s="94"/>
      <c r="AS66" s="21"/>
    </row>
    <row r="67" spans="2:45" ht="11.25" customHeight="1">
      <c r="B67" s="22" t="str">
        <f t="shared" si="28"/>
        <v>Hrs Per Day</v>
      </c>
      <c r="C67" s="26">
        <f>Inputs!E117</f>
        <v>0</v>
      </c>
      <c r="D67" s="27">
        <f>+C67</f>
        <v>0</v>
      </c>
      <c r="E67" s="27">
        <f t="shared" si="29"/>
        <v>0</v>
      </c>
      <c r="F67" s="27">
        <f t="shared" si="29"/>
        <v>0</v>
      </c>
      <c r="G67" s="27">
        <f t="shared" si="29"/>
        <v>0</v>
      </c>
      <c r="H67" s="27">
        <f t="shared" si="29"/>
        <v>0</v>
      </c>
      <c r="I67" s="27">
        <f t="shared" si="29"/>
        <v>0</v>
      </c>
      <c r="J67" s="27">
        <f t="shared" si="29"/>
        <v>0</v>
      </c>
      <c r="K67" s="27">
        <f t="shared" si="29"/>
        <v>0</v>
      </c>
      <c r="L67" s="27">
        <f t="shared" si="29"/>
        <v>0</v>
      </c>
      <c r="M67" s="27">
        <f t="shared" si="29"/>
        <v>0</v>
      </c>
      <c r="N67" s="28">
        <f t="shared" si="29"/>
        <v>0</v>
      </c>
      <c r="O67" s="21"/>
      <c r="R67" s="94"/>
      <c r="S67" s="94"/>
      <c r="T67" s="94"/>
      <c r="U67" s="94"/>
      <c r="V67" s="94"/>
      <c r="W67" s="94"/>
      <c r="X67" s="94"/>
      <c r="Y67" s="94"/>
      <c r="Z67" s="94"/>
      <c r="AA67" s="94"/>
      <c r="AB67" s="94"/>
      <c r="AC67" s="94"/>
      <c r="AD67" s="21"/>
      <c r="AG67" s="94"/>
      <c r="AH67" s="94"/>
      <c r="AI67" s="94"/>
      <c r="AJ67" s="94"/>
      <c r="AK67" s="94"/>
      <c r="AL67" s="94"/>
      <c r="AM67" s="94"/>
      <c r="AN67" s="94"/>
      <c r="AO67" s="94"/>
      <c r="AP67" s="94"/>
      <c r="AQ67" s="94"/>
      <c r="AR67" s="94"/>
      <c r="AS67" s="21"/>
    </row>
    <row r="68" spans="2:45" ht="11.25" customHeight="1" thickBot="1">
      <c r="B68" s="29" t="str">
        <f t="shared" si="28"/>
        <v>Days Per Week</v>
      </c>
      <c r="C68" s="30">
        <f>Inputs!F117</f>
        <v>0</v>
      </c>
      <c r="D68" s="31">
        <f>+C68</f>
        <v>0</v>
      </c>
      <c r="E68" s="31">
        <f t="shared" si="29"/>
        <v>0</v>
      </c>
      <c r="F68" s="31">
        <f t="shared" si="29"/>
        <v>0</v>
      </c>
      <c r="G68" s="31">
        <f t="shared" si="29"/>
        <v>0</v>
      </c>
      <c r="H68" s="31">
        <f t="shared" si="29"/>
        <v>0</v>
      </c>
      <c r="I68" s="31">
        <f t="shared" si="29"/>
        <v>0</v>
      </c>
      <c r="J68" s="31">
        <f t="shared" si="29"/>
        <v>0</v>
      </c>
      <c r="K68" s="31">
        <f t="shared" si="29"/>
        <v>0</v>
      </c>
      <c r="L68" s="31">
        <f t="shared" si="29"/>
        <v>0</v>
      </c>
      <c r="M68" s="31">
        <f t="shared" si="29"/>
        <v>0</v>
      </c>
      <c r="N68" s="31">
        <f t="shared" si="29"/>
        <v>0</v>
      </c>
      <c r="O68" s="21"/>
      <c r="R68" s="94"/>
      <c r="S68" s="94"/>
      <c r="T68" s="94"/>
      <c r="U68" s="94"/>
      <c r="V68" s="94"/>
      <c r="W68" s="94"/>
      <c r="X68" s="94"/>
      <c r="Y68" s="94"/>
      <c r="Z68" s="94"/>
      <c r="AA68" s="94"/>
      <c r="AB68" s="94"/>
      <c r="AC68" s="94"/>
      <c r="AD68" s="21"/>
      <c r="AG68" s="94"/>
      <c r="AH68" s="94"/>
      <c r="AI68" s="94"/>
      <c r="AJ68" s="94"/>
      <c r="AK68" s="94"/>
      <c r="AL68" s="94"/>
      <c r="AM68" s="94"/>
      <c r="AN68" s="94"/>
      <c r="AO68" s="94"/>
      <c r="AP68" s="94"/>
      <c r="AQ68" s="94"/>
      <c r="AR68" s="94"/>
      <c r="AS68" s="21"/>
    </row>
    <row r="69" spans="2:45" ht="11.25" customHeight="1" thickBot="1">
      <c r="B69" s="33">
        <f>Inputs!B118</f>
        <v>0</v>
      </c>
      <c r="C69" s="34"/>
      <c r="D69" s="35"/>
      <c r="E69" s="35"/>
      <c r="F69" s="35"/>
      <c r="G69" s="35"/>
      <c r="H69" s="35"/>
      <c r="I69" s="35"/>
      <c r="J69" s="35"/>
      <c r="K69" s="35"/>
      <c r="L69" s="35"/>
      <c r="M69" s="35"/>
      <c r="N69" s="35"/>
      <c r="O69" s="21"/>
      <c r="R69" s="94"/>
      <c r="S69" s="94"/>
      <c r="T69" s="94"/>
      <c r="U69" s="94"/>
      <c r="V69" s="94"/>
      <c r="W69" s="94"/>
      <c r="X69" s="94"/>
      <c r="Y69" s="94"/>
      <c r="Z69" s="94"/>
      <c r="AA69" s="94"/>
      <c r="AB69" s="94"/>
      <c r="AC69" s="94"/>
      <c r="AD69" s="21"/>
      <c r="AG69" s="94"/>
      <c r="AH69" s="94"/>
      <c r="AI69" s="94"/>
      <c r="AJ69" s="94"/>
      <c r="AK69" s="94"/>
      <c r="AL69" s="94"/>
      <c r="AM69" s="94"/>
      <c r="AN69" s="94"/>
      <c r="AO69" s="94"/>
      <c r="AP69" s="94"/>
      <c r="AQ69" s="94"/>
      <c r="AR69" s="94"/>
      <c r="AS69" s="21"/>
    </row>
    <row r="70" spans="2:45" ht="11.25" customHeight="1">
      <c r="B70" s="17" t="str">
        <f>B52</f>
        <v>Wage Rate</v>
      </c>
      <c r="C70" s="18">
        <f>Inputs!D118</f>
        <v>0</v>
      </c>
      <c r="D70" s="36">
        <f>(1+D71)*C70</f>
        <v>0</v>
      </c>
      <c r="E70" s="36">
        <f t="shared" ref="E70:N70" si="30">(1+E71)*D70</f>
        <v>0</v>
      </c>
      <c r="F70" s="36">
        <f t="shared" si="30"/>
        <v>0</v>
      </c>
      <c r="G70" s="36">
        <f t="shared" si="30"/>
        <v>0</v>
      </c>
      <c r="H70" s="36">
        <f t="shared" si="30"/>
        <v>0</v>
      </c>
      <c r="I70" s="36">
        <f t="shared" si="30"/>
        <v>0</v>
      </c>
      <c r="J70" s="36">
        <f t="shared" si="30"/>
        <v>0</v>
      </c>
      <c r="K70" s="36">
        <f t="shared" si="30"/>
        <v>0</v>
      </c>
      <c r="L70" s="36">
        <f t="shared" si="30"/>
        <v>0</v>
      </c>
      <c r="M70" s="36">
        <f t="shared" si="30"/>
        <v>0</v>
      </c>
      <c r="N70" s="37">
        <f t="shared" si="30"/>
        <v>0</v>
      </c>
      <c r="O70" s="21"/>
      <c r="R70" s="93"/>
      <c r="S70" s="93"/>
      <c r="T70" s="93"/>
      <c r="U70" s="93"/>
      <c r="V70" s="93"/>
      <c r="W70" s="93"/>
      <c r="X70" s="93"/>
      <c r="Y70" s="93"/>
      <c r="Z70" s="93"/>
      <c r="AA70" s="93"/>
      <c r="AB70" s="93"/>
      <c r="AC70" s="93"/>
      <c r="AD70" s="21"/>
      <c r="AG70" s="93"/>
      <c r="AH70" s="93"/>
      <c r="AI70" s="93"/>
      <c r="AJ70" s="93"/>
      <c r="AK70" s="93"/>
      <c r="AL70" s="93"/>
      <c r="AM70" s="93"/>
      <c r="AN70" s="93"/>
      <c r="AO70" s="93"/>
      <c r="AP70" s="93"/>
      <c r="AQ70" s="93"/>
      <c r="AR70" s="93"/>
      <c r="AS70" s="21"/>
    </row>
    <row r="71" spans="2:45" ht="11.25" customHeight="1">
      <c r="B71" s="22" t="str">
        <f t="shared" ref="B71:B74" si="31">B53</f>
        <v>Wage Inc.</v>
      </c>
      <c r="C71" s="23">
        <v>0</v>
      </c>
      <c r="D71" s="24">
        <f>+C71</f>
        <v>0</v>
      </c>
      <c r="E71" s="24">
        <f t="shared" ref="E71:N74" si="32">+D71</f>
        <v>0</v>
      </c>
      <c r="F71" s="24">
        <f t="shared" si="32"/>
        <v>0</v>
      </c>
      <c r="G71" s="24">
        <f t="shared" si="32"/>
        <v>0</v>
      </c>
      <c r="H71" s="24">
        <f t="shared" si="32"/>
        <v>0</v>
      </c>
      <c r="I71" s="24">
        <f t="shared" si="32"/>
        <v>0</v>
      </c>
      <c r="J71" s="24">
        <f t="shared" si="32"/>
        <v>0</v>
      </c>
      <c r="K71" s="24">
        <f t="shared" si="32"/>
        <v>0</v>
      </c>
      <c r="L71" s="24">
        <f t="shared" si="32"/>
        <v>0</v>
      </c>
      <c r="M71" s="24">
        <f t="shared" si="32"/>
        <v>0</v>
      </c>
      <c r="N71" s="25">
        <f t="shared" si="32"/>
        <v>0</v>
      </c>
      <c r="O71" s="21"/>
      <c r="R71" s="95"/>
      <c r="S71" s="95"/>
      <c r="T71" s="95"/>
      <c r="U71" s="95"/>
      <c r="V71" s="95"/>
      <c r="W71" s="95"/>
      <c r="X71" s="95"/>
      <c r="Y71" s="95"/>
      <c r="Z71" s="95"/>
      <c r="AA71" s="95"/>
      <c r="AB71" s="95"/>
      <c r="AC71" s="95"/>
      <c r="AD71" s="21"/>
      <c r="AG71" s="95"/>
      <c r="AH71" s="95"/>
      <c r="AI71" s="95"/>
      <c r="AJ71" s="95"/>
      <c r="AK71" s="95"/>
      <c r="AL71" s="95"/>
      <c r="AM71" s="95"/>
      <c r="AN71" s="95"/>
      <c r="AO71" s="95"/>
      <c r="AP71" s="95"/>
      <c r="AQ71" s="95"/>
      <c r="AR71" s="95"/>
      <c r="AS71" s="21"/>
    </row>
    <row r="72" spans="2:45" ht="11.25" customHeight="1">
      <c r="B72" s="22" t="str">
        <f t="shared" si="31"/>
        <v>Number</v>
      </c>
      <c r="C72" s="26">
        <f>Inputs!C118</f>
        <v>0</v>
      </c>
      <c r="D72" s="27">
        <f>+C72</f>
        <v>0</v>
      </c>
      <c r="E72" s="27">
        <f t="shared" si="32"/>
        <v>0</v>
      </c>
      <c r="F72" s="27">
        <f t="shared" si="32"/>
        <v>0</v>
      </c>
      <c r="G72" s="27">
        <f t="shared" si="32"/>
        <v>0</v>
      </c>
      <c r="H72" s="27">
        <f t="shared" si="32"/>
        <v>0</v>
      </c>
      <c r="I72" s="27">
        <f t="shared" si="32"/>
        <v>0</v>
      </c>
      <c r="J72" s="27">
        <f t="shared" si="32"/>
        <v>0</v>
      </c>
      <c r="K72" s="27">
        <f t="shared" si="32"/>
        <v>0</v>
      </c>
      <c r="L72" s="27">
        <f t="shared" si="32"/>
        <v>0</v>
      </c>
      <c r="M72" s="27">
        <f t="shared" si="32"/>
        <v>0</v>
      </c>
      <c r="N72" s="28">
        <f t="shared" si="32"/>
        <v>0</v>
      </c>
      <c r="O72" s="21"/>
      <c r="R72" s="94"/>
      <c r="S72" s="94"/>
      <c r="T72" s="94"/>
      <c r="U72" s="94"/>
      <c r="V72" s="94"/>
      <c r="W72" s="94"/>
      <c r="X72" s="94"/>
      <c r="Y72" s="94"/>
      <c r="Z72" s="94"/>
      <c r="AA72" s="94"/>
      <c r="AB72" s="94"/>
      <c r="AC72" s="94"/>
      <c r="AD72" s="21"/>
      <c r="AG72" s="94"/>
      <c r="AH72" s="94"/>
      <c r="AI72" s="94"/>
      <c r="AJ72" s="94"/>
      <c r="AK72" s="94"/>
      <c r="AL72" s="94"/>
      <c r="AM72" s="94"/>
      <c r="AN72" s="94"/>
      <c r="AO72" s="94"/>
      <c r="AP72" s="94"/>
      <c r="AQ72" s="94"/>
      <c r="AR72" s="94"/>
      <c r="AS72" s="21"/>
    </row>
    <row r="73" spans="2:45" ht="11.25" customHeight="1">
      <c r="B73" s="22" t="str">
        <f t="shared" si="31"/>
        <v>Hrs Per Day</v>
      </c>
      <c r="C73" s="26">
        <f>Inputs!E118</f>
        <v>0</v>
      </c>
      <c r="D73" s="27">
        <f>+C73</f>
        <v>0</v>
      </c>
      <c r="E73" s="27">
        <f t="shared" si="32"/>
        <v>0</v>
      </c>
      <c r="F73" s="27">
        <f t="shared" si="32"/>
        <v>0</v>
      </c>
      <c r="G73" s="27">
        <f t="shared" si="32"/>
        <v>0</v>
      </c>
      <c r="H73" s="27">
        <f t="shared" si="32"/>
        <v>0</v>
      </c>
      <c r="I73" s="27">
        <f t="shared" si="32"/>
        <v>0</v>
      </c>
      <c r="J73" s="27">
        <f t="shared" si="32"/>
        <v>0</v>
      </c>
      <c r="K73" s="27">
        <f t="shared" si="32"/>
        <v>0</v>
      </c>
      <c r="L73" s="27">
        <f t="shared" si="32"/>
        <v>0</v>
      </c>
      <c r="M73" s="27">
        <f t="shared" si="32"/>
        <v>0</v>
      </c>
      <c r="N73" s="28">
        <f t="shared" si="32"/>
        <v>0</v>
      </c>
      <c r="O73" s="21"/>
      <c r="R73" s="94"/>
      <c r="S73" s="94"/>
      <c r="T73" s="94"/>
      <c r="U73" s="94"/>
      <c r="V73" s="94"/>
      <c r="W73" s="94"/>
      <c r="X73" s="94"/>
      <c r="Y73" s="94"/>
      <c r="Z73" s="94"/>
      <c r="AA73" s="94"/>
      <c r="AB73" s="94"/>
      <c r="AC73" s="94"/>
      <c r="AD73" s="21"/>
      <c r="AG73" s="94"/>
      <c r="AH73" s="94"/>
      <c r="AI73" s="94"/>
      <c r="AJ73" s="94"/>
      <c r="AK73" s="94"/>
      <c r="AL73" s="94"/>
      <c r="AM73" s="94"/>
      <c r="AN73" s="94"/>
      <c r="AO73" s="94"/>
      <c r="AP73" s="94"/>
      <c r="AQ73" s="94"/>
      <c r="AR73" s="94"/>
      <c r="AS73" s="21"/>
    </row>
    <row r="74" spans="2:45" ht="11.25" customHeight="1" thickBot="1">
      <c r="B74" s="29" t="str">
        <f t="shared" si="31"/>
        <v>Days Per Week</v>
      </c>
      <c r="C74" s="30">
        <f>Inputs!F118</f>
        <v>0</v>
      </c>
      <c r="D74" s="31">
        <f>+C74</f>
        <v>0</v>
      </c>
      <c r="E74" s="31">
        <f t="shared" si="32"/>
        <v>0</v>
      </c>
      <c r="F74" s="31">
        <f t="shared" si="32"/>
        <v>0</v>
      </c>
      <c r="G74" s="31">
        <f t="shared" si="32"/>
        <v>0</v>
      </c>
      <c r="H74" s="31">
        <f t="shared" si="32"/>
        <v>0</v>
      </c>
      <c r="I74" s="31">
        <f t="shared" si="32"/>
        <v>0</v>
      </c>
      <c r="J74" s="31">
        <f t="shared" si="32"/>
        <v>0</v>
      </c>
      <c r="K74" s="31">
        <f t="shared" si="32"/>
        <v>0</v>
      </c>
      <c r="L74" s="31">
        <f t="shared" si="32"/>
        <v>0</v>
      </c>
      <c r="M74" s="31">
        <f t="shared" si="32"/>
        <v>0</v>
      </c>
      <c r="N74" s="31">
        <f t="shared" si="32"/>
        <v>0</v>
      </c>
      <c r="O74" s="21"/>
      <c r="R74" s="94"/>
      <c r="S74" s="94"/>
      <c r="T74" s="94"/>
      <c r="U74" s="94"/>
      <c r="V74" s="94"/>
      <c r="W74" s="94"/>
      <c r="X74" s="94"/>
      <c r="Y74" s="94"/>
      <c r="Z74" s="94"/>
      <c r="AA74" s="94"/>
      <c r="AB74" s="94"/>
      <c r="AC74" s="94"/>
      <c r="AD74" s="21"/>
      <c r="AG74" s="94"/>
      <c r="AH74" s="94"/>
      <c r="AI74" s="94"/>
      <c r="AJ74" s="94"/>
      <c r="AK74" s="94"/>
      <c r="AL74" s="94"/>
      <c r="AM74" s="94"/>
      <c r="AN74" s="94"/>
      <c r="AO74" s="94"/>
      <c r="AP74" s="94"/>
      <c r="AQ74" s="94"/>
      <c r="AR74" s="94"/>
      <c r="AS74" s="21"/>
    </row>
    <row r="75" spans="2:45" ht="11.25" customHeight="1" thickBot="1">
      <c r="B75" s="33">
        <f>Inputs!B119</f>
        <v>0</v>
      </c>
      <c r="C75" s="34"/>
      <c r="D75" s="35"/>
      <c r="E75" s="35"/>
      <c r="F75" s="35"/>
      <c r="G75" s="35"/>
      <c r="H75" s="35"/>
      <c r="I75" s="35"/>
      <c r="J75" s="35"/>
      <c r="K75" s="35"/>
      <c r="L75" s="35"/>
      <c r="M75" s="35"/>
      <c r="N75" s="35"/>
      <c r="O75" s="21"/>
      <c r="R75" s="94"/>
      <c r="S75" s="94"/>
      <c r="T75" s="94"/>
      <c r="U75" s="94"/>
      <c r="V75" s="94"/>
      <c r="W75" s="94"/>
      <c r="X75" s="94"/>
      <c r="Y75" s="94"/>
      <c r="Z75" s="94"/>
      <c r="AA75" s="94"/>
      <c r="AB75" s="94"/>
      <c r="AC75" s="94"/>
      <c r="AD75" s="21"/>
      <c r="AG75" s="94"/>
      <c r="AH75" s="94"/>
      <c r="AI75" s="94"/>
      <c r="AJ75" s="94"/>
      <c r="AK75" s="94"/>
      <c r="AL75" s="94"/>
      <c r="AM75" s="94"/>
      <c r="AN75" s="94"/>
      <c r="AO75" s="94"/>
      <c r="AP75" s="94"/>
      <c r="AQ75" s="94"/>
      <c r="AR75" s="94"/>
      <c r="AS75" s="21"/>
    </row>
    <row r="76" spans="2:45" ht="11.25" customHeight="1">
      <c r="B76" s="17" t="str">
        <f>B58</f>
        <v>Wage Rate</v>
      </c>
      <c r="C76" s="18">
        <f>Inputs!D119</f>
        <v>0</v>
      </c>
      <c r="D76" s="36">
        <f>(1+D77)*C76</f>
        <v>0</v>
      </c>
      <c r="E76" s="36">
        <f t="shared" ref="E76:N76" si="33">(1+E77)*D76</f>
        <v>0</v>
      </c>
      <c r="F76" s="36">
        <f t="shared" si="33"/>
        <v>0</v>
      </c>
      <c r="G76" s="36">
        <f t="shared" si="33"/>
        <v>0</v>
      </c>
      <c r="H76" s="36">
        <f t="shared" si="33"/>
        <v>0</v>
      </c>
      <c r="I76" s="36">
        <f t="shared" si="33"/>
        <v>0</v>
      </c>
      <c r="J76" s="36">
        <f t="shared" si="33"/>
        <v>0</v>
      </c>
      <c r="K76" s="36">
        <f t="shared" si="33"/>
        <v>0</v>
      </c>
      <c r="L76" s="36">
        <f t="shared" si="33"/>
        <v>0</v>
      </c>
      <c r="M76" s="36">
        <f t="shared" si="33"/>
        <v>0</v>
      </c>
      <c r="N76" s="37">
        <f t="shared" si="33"/>
        <v>0</v>
      </c>
      <c r="O76" s="21"/>
      <c r="R76" s="93"/>
      <c r="S76" s="93"/>
      <c r="T76" s="93"/>
      <c r="U76" s="93"/>
      <c r="V76" s="93"/>
      <c r="W76" s="93"/>
      <c r="X76" s="93"/>
      <c r="Y76" s="93"/>
      <c r="Z76" s="93"/>
      <c r="AA76" s="93"/>
      <c r="AB76" s="93"/>
      <c r="AC76" s="93"/>
      <c r="AD76" s="21"/>
      <c r="AG76" s="93"/>
      <c r="AH76" s="93"/>
      <c r="AI76" s="93"/>
      <c r="AJ76" s="93"/>
      <c r="AK76" s="93"/>
      <c r="AL76" s="93"/>
      <c r="AM76" s="93"/>
      <c r="AN76" s="93"/>
      <c r="AO76" s="93"/>
      <c r="AP76" s="93"/>
      <c r="AQ76" s="93"/>
      <c r="AR76" s="93"/>
      <c r="AS76" s="21"/>
    </row>
    <row r="77" spans="2:45" ht="11.25" customHeight="1">
      <c r="B77" s="22" t="str">
        <f t="shared" ref="B77:B80" si="34">B59</f>
        <v>Wage Inc.</v>
      </c>
      <c r="C77" s="23">
        <v>0</v>
      </c>
      <c r="D77" s="24">
        <f>+C77</f>
        <v>0</v>
      </c>
      <c r="E77" s="24">
        <f t="shared" ref="E77:N80" si="35">+D77</f>
        <v>0</v>
      </c>
      <c r="F77" s="24">
        <f t="shared" si="35"/>
        <v>0</v>
      </c>
      <c r="G77" s="24">
        <f t="shared" si="35"/>
        <v>0</v>
      </c>
      <c r="H77" s="24">
        <f t="shared" si="35"/>
        <v>0</v>
      </c>
      <c r="I77" s="24">
        <f t="shared" si="35"/>
        <v>0</v>
      </c>
      <c r="J77" s="24">
        <f t="shared" si="35"/>
        <v>0</v>
      </c>
      <c r="K77" s="24">
        <f t="shared" si="35"/>
        <v>0</v>
      </c>
      <c r="L77" s="24">
        <f t="shared" si="35"/>
        <v>0</v>
      </c>
      <c r="M77" s="24">
        <f t="shared" si="35"/>
        <v>0</v>
      </c>
      <c r="N77" s="25">
        <f t="shared" si="35"/>
        <v>0</v>
      </c>
      <c r="O77" s="21"/>
      <c r="R77" s="95"/>
      <c r="S77" s="95"/>
      <c r="T77" s="95"/>
      <c r="U77" s="95"/>
      <c r="V77" s="95"/>
      <c r="W77" s="95"/>
      <c r="X77" s="95"/>
      <c r="Y77" s="95"/>
      <c r="Z77" s="95"/>
      <c r="AA77" s="95"/>
      <c r="AB77" s="95"/>
      <c r="AC77" s="95"/>
      <c r="AD77" s="21"/>
      <c r="AG77" s="95"/>
      <c r="AH77" s="95"/>
      <c r="AI77" s="95"/>
      <c r="AJ77" s="95"/>
      <c r="AK77" s="95"/>
      <c r="AL77" s="95"/>
      <c r="AM77" s="95"/>
      <c r="AN77" s="95"/>
      <c r="AO77" s="95"/>
      <c r="AP77" s="95"/>
      <c r="AQ77" s="95"/>
      <c r="AR77" s="95"/>
      <c r="AS77" s="21"/>
    </row>
    <row r="78" spans="2:45" ht="11.25" customHeight="1">
      <c r="B78" s="22" t="str">
        <f t="shared" si="34"/>
        <v>Number</v>
      </c>
      <c r="C78" s="26">
        <f>Inputs!C119</f>
        <v>0</v>
      </c>
      <c r="D78" s="27">
        <f>+C78</f>
        <v>0</v>
      </c>
      <c r="E78" s="27">
        <f t="shared" si="35"/>
        <v>0</v>
      </c>
      <c r="F78" s="27">
        <f t="shared" si="35"/>
        <v>0</v>
      </c>
      <c r="G78" s="27">
        <f t="shared" si="35"/>
        <v>0</v>
      </c>
      <c r="H78" s="27">
        <f t="shared" si="35"/>
        <v>0</v>
      </c>
      <c r="I78" s="27">
        <f t="shared" si="35"/>
        <v>0</v>
      </c>
      <c r="J78" s="27">
        <f t="shared" si="35"/>
        <v>0</v>
      </c>
      <c r="K78" s="27">
        <f t="shared" si="35"/>
        <v>0</v>
      </c>
      <c r="L78" s="27">
        <f t="shared" si="35"/>
        <v>0</v>
      </c>
      <c r="M78" s="27">
        <f t="shared" si="35"/>
        <v>0</v>
      </c>
      <c r="N78" s="28">
        <f t="shared" si="35"/>
        <v>0</v>
      </c>
      <c r="O78" s="21"/>
      <c r="R78" s="94"/>
      <c r="S78" s="94"/>
      <c r="T78" s="94"/>
      <c r="U78" s="94"/>
      <c r="V78" s="94"/>
      <c r="W78" s="94"/>
      <c r="X78" s="94"/>
      <c r="Y78" s="94"/>
      <c r="Z78" s="94"/>
      <c r="AA78" s="94"/>
      <c r="AB78" s="94"/>
      <c r="AC78" s="94"/>
      <c r="AD78" s="21"/>
      <c r="AG78" s="94"/>
      <c r="AH78" s="94"/>
      <c r="AI78" s="94"/>
      <c r="AJ78" s="94"/>
      <c r="AK78" s="94"/>
      <c r="AL78" s="94"/>
      <c r="AM78" s="94"/>
      <c r="AN78" s="94"/>
      <c r="AO78" s="94"/>
      <c r="AP78" s="94"/>
      <c r="AQ78" s="94"/>
      <c r="AR78" s="94"/>
      <c r="AS78" s="21"/>
    </row>
    <row r="79" spans="2:45" ht="11.25" customHeight="1">
      <c r="B79" s="22" t="str">
        <f t="shared" si="34"/>
        <v>Hrs Per Day</v>
      </c>
      <c r="C79" s="26">
        <f>Inputs!E119</f>
        <v>0</v>
      </c>
      <c r="D79" s="27">
        <f>+C79</f>
        <v>0</v>
      </c>
      <c r="E79" s="27">
        <f t="shared" si="35"/>
        <v>0</v>
      </c>
      <c r="F79" s="27">
        <f t="shared" si="35"/>
        <v>0</v>
      </c>
      <c r="G79" s="27">
        <f t="shared" si="35"/>
        <v>0</v>
      </c>
      <c r="H79" s="27">
        <f t="shared" si="35"/>
        <v>0</v>
      </c>
      <c r="I79" s="27">
        <f t="shared" si="35"/>
        <v>0</v>
      </c>
      <c r="J79" s="27">
        <f t="shared" si="35"/>
        <v>0</v>
      </c>
      <c r="K79" s="27">
        <f t="shared" si="35"/>
        <v>0</v>
      </c>
      <c r="L79" s="27">
        <f t="shared" si="35"/>
        <v>0</v>
      </c>
      <c r="M79" s="27">
        <f t="shared" si="35"/>
        <v>0</v>
      </c>
      <c r="N79" s="28">
        <f t="shared" si="35"/>
        <v>0</v>
      </c>
      <c r="O79" s="21"/>
      <c r="R79" s="94"/>
      <c r="S79" s="94"/>
      <c r="T79" s="94"/>
      <c r="U79" s="94"/>
      <c r="V79" s="94"/>
      <c r="W79" s="94"/>
      <c r="X79" s="94"/>
      <c r="Y79" s="94"/>
      <c r="Z79" s="94"/>
      <c r="AA79" s="94"/>
      <c r="AB79" s="94"/>
      <c r="AC79" s="94"/>
      <c r="AD79" s="21"/>
      <c r="AG79" s="94"/>
      <c r="AH79" s="94"/>
      <c r="AI79" s="94"/>
      <c r="AJ79" s="94"/>
      <c r="AK79" s="94"/>
      <c r="AL79" s="94"/>
      <c r="AM79" s="94"/>
      <c r="AN79" s="94"/>
      <c r="AO79" s="94"/>
      <c r="AP79" s="94"/>
      <c r="AQ79" s="94"/>
      <c r="AR79" s="94"/>
      <c r="AS79" s="21"/>
    </row>
    <row r="80" spans="2:45" ht="11.25" customHeight="1" thickBot="1">
      <c r="B80" s="29" t="str">
        <f t="shared" si="34"/>
        <v>Days Per Week</v>
      </c>
      <c r="C80" s="30">
        <f>Inputs!F119</f>
        <v>0</v>
      </c>
      <c r="D80" s="31">
        <f>+C80</f>
        <v>0</v>
      </c>
      <c r="E80" s="31">
        <f t="shared" si="35"/>
        <v>0</v>
      </c>
      <c r="F80" s="31">
        <f t="shared" si="35"/>
        <v>0</v>
      </c>
      <c r="G80" s="31">
        <f t="shared" si="35"/>
        <v>0</v>
      </c>
      <c r="H80" s="31">
        <f t="shared" si="35"/>
        <v>0</v>
      </c>
      <c r="I80" s="31">
        <f t="shared" si="35"/>
        <v>0</v>
      </c>
      <c r="J80" s="31">
        <f t="shared" si="35"/>
        <v>0</v>
      </c>
      <c r="K80" s="31">
        <f t="shared" si="35"/>
        <v>0</v>
      </c>
      <c r="L80" s="31">
        <f t="shared" si="35"/>
        <v>0</v>
      </c>
      <c r="M80" s="31">
        <f t="shared" si="35"/>
        <v>0</v>
      </c>
      <c r="N80" s="31">
        <f t="shared" si="35"/>
        <v>0</v>
      </c>
      <c r="O80" s="21"/>
      <c r="R80" s="94"/>
      <c r="S80" s="94"/>
      <c r="T80" s="94"/>
      <c r="U80" s="94"/>
      <c r="V80" s="94"/>
      <c r="W80" s="94"/>
      <c r="X80" s="94"/>
      <c r="Y80" s="94"/>
      <c r="Z80" s="94"/>
      <c r="AA80" s="94"/>
      <c r="AB80" s="94"/>
      <c r="AC80" s="94"/>
      <c r="AD80" s="21"/>
      <c r="AG80" s="94"/>
      <c r="AH80" s="94"/>
      <c r="AI80" s="94"/>
      <c r="AJ80" s="94"/>
      <c r="AK80" s="94"/>
      <c r="AL80" s="94"/>
      <c r="AM80" s="94"/>
      <c r="AN80" s="94"/>
      <c r="AO80" s="94"/>
      <c r="AP80" s="94"/>
      <c r="AQ80" s="94"/>
      <c r="AR80" s="94"/>
      <c r="AS80" s="21"/>
    </row>
    <row r="81" spans="2:45" ht="11.25" customHeight="1">
      <c r="B81" s="38"/>
      <c r="C81" s="39"/>
      <c r="D81" s="39"/>
      <c r="E81" s="39"/>
      <c r="F81" s="39"/>
      <c r="G81" s="39"/>
      <c r="H81" s="39"/>
      <c r="I81" s="39"/>
      <c r="J81" s="39"/>
      <c r="K81" s="39"/>
      <c r="L81" s="39"/>
      <c r="M81" s="39"/>
      <c r="N81" s="39"/>
      <c r="O81" s="21"/>
      <c r="R81" s="92"/>
      <c r="S81" s="92"/>
      <c r="T81" s="92"/>
      <c r="U81" s="92"/>
      <c r="V81" s="92"/>
      <c r="W81" s="92"/>
      <c r="X81" s="92"/>
      <c r="Y81" s="92"/>
      <c r="Z81" s="92"/>
      <c r="AA81" s="92"/>
      <c r="AB81" s="92"/>
      <c r="AC81" s="92"/>
      <c r="AD81" s="21"/>
      <c r="AG81" s="92"/>
      <c r="AH81" s="92"/>
      <c r="AI81" s="92"/>
      <c r="AJ81" s="92"/>
      <c r="AK81" s="92"/>
      <c r="AL81" s="92"/>
      <c r="AM81" s="92"/>
      <c r="AN81" s="92"/>
      <c r="AO81" s="92"/>
      <c r="AP81" s="92"/>
      <c r="AQ81" s="92"/>
      <c r="AR81" s="92"/>
      <c r="AS81" s="21"/>
    </row>
    <row r="82" spans="2:45" ht="11.25" customHeight="1">
      <c r="C82" s="41"/>
      <c r="D82" s="21"/>
      <c r="E82" s="21"/>
      <c r="F82" s="21"/>
      <c r="G82" s="21"/>
      <c r="H82" s="21"/>
      <c r="I82" s="21"/>
      <c r="J82" s="21"/>
      <c r="K82" s="21"/>
      <c r="L82" s="21"/>
      <c r="M82" s="21"/>
      <c r="N82" s="21"/>
      <c r="O82" s="21"/>
      <c r="R82" s="93"/>
      <c r="S82" s="21"/>
      <c r="T82" s="21"/>
      <c r="U82" s="21"/>
      <c r="V82" s="21"/>
      <c r="W82" s="21"/>
      <c r="X82" s="21"/>
      <c r="Y82" s="21"/>
      <c r="Z82" s="21"/>
      <c r="AA82" s="21"/>
      <c r="AB82" s="21"/>
      <c r="AC82" s="21"/>
      <c r="AD82" s="21"/>
      <c r="AG82" s="93"/>
      <c r="AH82" s="21"/>
      <c r="AI82" s="21"/>
      <c r="AJ82" s="21"/>
      <c r="AK82" s="21"/>
      <c r="AL82" s="21"/>
      <c r="AM82" s="21"/>
      <c r="AN82" s="21"/>
      <c r="AO82" s="21"/>
      <c r="AP82" s="21"/>
      <c r="AQ82" s="21"/>
      <c r="AR82" s="21"/>
      <c r="AS82" s="21"/>
    </row>
    <row r="83" spans="2:45" ht="11.25" customHeight="1">
      <c r="B83" s="42" t="s">
        <v>86</v>
      </c>
      <c r="C83" s="43" t="str">
        <f>'Income Statement'!C6</f>
        <v>Month 1</v>
      </c>
      <c r="D83" s="43" t="str">
        <f>'Income Statement'!D6</f>
        <v>Month 2</v>
      </c>
      <c r="E83" s="43" t="str">
        <f>'Income Statement'!E6</f>
        <v>Month 3</v>
      </c>
      <c r="F83" s="43" t="str">
        <f>'Income Statement'!F6</f>
        <v>Month 4</v>
      </c>
      <c r="G83" s="43" t="str">
        <f>'Income Statement'!G6</f>
        <v>Month 5</v>
      </c>
      <c r="H83" s="43" t="str">
        <f>'Income Statement'!H6</f>
        <v>Month 6</v>
      </c>
      <c r="I83" s="43" t="str">
        <f>'Income Statement'!I6</f>
        <v>Month 7</v>
      </c>
      <c r="J83" s="43" t="str">
        <f>'Income Statement'!J6</f>
        <v>Month 8</v>
      </c>
      <c r="K83" s="43" t="str">
        <f>'Income Statement'!K6</f>
        <v>Month 9</v>
      </c>
      <c r="L83" s="43" t="str">
        <f>'Income Statement'!L6</f>
        <v>Month 10</v>
      </c>
      <c r="M83" s="43" t="str">
        <f>'Income Statement'!M6</f>
        <v>Month 11</v>
      </c>
      <c r="N83" s="43" t="str">
        <f>'Income Statement'!N6</f>
        <v>Month 12</v>
      </c>
      <c r="O83" s="43" t="s">
        <v>127</v>
      </c>
      <c r="Q83" s="96"/>
      <c r="R83" s="97"/>
      <c r="S83" s="97"/>
      <c r="T83" s="97"/>
      <c r="U83" s="97"/>
      <c r="V83" s="97"/>
      <c r="W83" s="97"/>
      <c r="X83" s="97"/>
      <c r="Y83" s="97"/>
      <c r="Z83" s="97"/>
      <c r="AA83" s="97"/>
      <c r="AB83" s="97"/>
      <c r="AC83" s="97"/>
      <c r="AD83" s="97"/>
      <c r="AF83" s="96"/>
      <c r="AG83" s="97"/>
      <c r="AH83" s="97"/>
      <c r="AI83" s="97"/>
      <c r="AJ83" s="97"/>
      <c r="AK83" s="97"/>
      <c r="AL83" s="97"/>
      <c r="AM83" s="97"/>
      <c r="AN83" s="97"/>
      <c r="AO83" s="97"/>
      <c r="AP83" s="97"/>
      <c r="AQ83" s="97"/>
      <c r="AR83" s="97"/>
      <c r="AS83" s="97"/>
    </row>
    <row r="84" spans="2:45" ht="11.25" customHeight="1">
      <c r="B84" s="44" t="s">
        <v>87</v>
      </c>
      <c r="C84" s="45">
        <f>(DAYS360(+C4,C5))+1</f>
        <v>31</v>
      </c>
      <c r="D84" s="45">
        <f t="shared" ref="D84:N84" si="36">(DAYS360(+D4,D5))+1</f>
        <v>28</v>
      </c>
      <c r="E84" s="45">
        <f t="shared" si="36"/>
        <v>31</v>
      </c>
      <c r="F84" s="45">
        <f t="shared" si="36"/>
        <v>30</v>
      </c>
      <c r="G84" s="45">
        <f t="shared" si="36"/>
        <v>31</v>
      </c>
      <c r="H84" s="45">
        <f t="shared" si="36"/>
        <v>30</v>
      </c>
      <c r="I84" s="45">
        <f t="shared" si="36"/>
        <v>31</v>
      </c>
      <c r="J84" s="45">
        <f t="shared" si="36"/>
        <v>31</v>
      </c>
      <c r="K84" s="45">
        <f t="shared" si="36"/>
        <v>30</v>
      </c>
      <c r="L84" s="45">
        <f t="shared" si="36"/>
        <v>31</v>
      </c>
      <c r="M84" s="45">
        <f t="shared" si="36"/>
        <v>30</v>
      </c>
      <c r="N84" s="45">
        <f t="shared" si="36"/>
        <v>31</v>
      </c>
      <c r="O84" s="45">
        <f>SUM(C84:N84)</f>
        <v>365</v>
      </c>
      <c r="R84" s="98"/>
      <c r="S84" s="98"/>
      <c r="T84" s="98"/>
      <c r="U84" s="98"/>
      <c r="V84" s="98"/>
      <c r="W84" s="98"/>
      <c r="X84" s="98"/>
      <c r="Y84" s="98"/>
      <c r="Z84" s="98"/>
      <c r="AA84" s="98"/>
      <c r="AB84" s="98"/>
      <c r="AC84" s="98"/>
      <c r="AD84" s="98"/>
      <c r="AG84" s="98"/>
      <c r="AH84" s="98"/>
      <c r="AI84" s="98"/>
      <c r="AJ84" s="98"/>
      <c r="AK84" s="98"/>
      <c r="AL84" s="98"/>
      <c r="AM84" s="98"/>
      <c r="AN84" s="98"/>
      <c r="AO84" s="98"/>
      <c r="AP84" s="98"/>
      <c r="AQ84" s="98"/>
      <c r="AR84" s="98"/>
      <c r="AS84" s="98"/>
    </row>
    <row r="85" spans="2:45" ht="11.25" customHeight="1">
      <c r="B85" s="44" t="s">
        <v>88</v>
      </c>
      <c r="C85" s="46">
        <f>+C84/7</f>
        <v>4.4285714285714288</v>
      </c>
      <c r="D85" s="46">
        <f t="shared" ref="D85:N85" si="37">+D84/7</f>
        <v>4</v>
      </c>
      <c r="E85" s="46">
        <f t="shared" si="37"/>
        <v>4.4285714285714288</v>
      </c>
      <c r="F85" s="46">
        <f t="shared" si="37"/>
        <v>4.2857142857142856</v>
      </c>
      <c r="G85" s="46">
        <f t="shared" si="37"/>
        <v>4.4285714285714288</v>
      </c>
      <c r="H85" s="46">
        <f t="shared" si="37"/>
        <v>4.2857142857142856</v>
      </c>
      <c r="I85" s="46">
        <f t="shared" si="37"/>
        <v>4.4285714285714288</v>
      </c>
      <c r="J85" s="46">
        <f t="shared" si="37"/>
        <v>4.4285714285714288</v>
      </c>
      <c r="K85" s="46">
        <f t="shared" si="37"/>
        <v>4.2857142857142856</v>
      </c>
      <c r="L85" s="46">
        <f t="shared" si="37"/>
        <v>4.4285714285714288</v>
      </c>
      <c r="M85" s="46">
        <f t="shared" si="37"/>
        <v>4.2857142857142856</v>
      </c>
      <c r="N85" s="46">
        <f t="shared" si="37"/>
        <v>4.4285714285714288</v>
      </c>
      <c r="O85" s="47">
        <f>SUM(C85:N85)</f>
        <v>52.142857142857146</v>
      </c>
      <c r="R85" s="99"/>
      <c r="S85" s="99"/>
      <c r="T85" s="99"/>
      <c r="U85" s="99"/>
      <c r="V85" s="99"/>
      <c r="W85" s="99"/>
      <c r="X85" s="99"/>
      <c r="Y85" s="99"/>
      <c r="Z85" s="99"/>
      <c r="AA85" s="99"/>
      <c r="AB85" s="99"/>
      <c r="AC85" s="99"/>
      <c r="AD85" s="94"/>
      <c r="AG85" s="99"/>
      <c r="AH85" s="99"/>
      <c r="AI85" s="99"/>
      <c r="AJ85" s="99"/>
      <c r="AK85" s="99"/>
      <c r="AL85" s="99"/>
      <c r="AM85" s="99"/>
      <c r="AN85" s="99"/>
      <c r="AO85" s="99"/>
      <c r="AP85" s="99"/>
      <c r="AQ85" s="99"/>
      <c r="AR85" s="99"/>
      <c r="AS85" s="94"/>
    </row>
    <row r="86" spans="2:45" ht="11.25" customHeight="1">
      <c r="B86" s="33"/>
      <c r="C86" s="48"/>
      <c r="D86" s="48"/>
      <c r="E86" s="48"/>
      <c r="F86" s="48"/>
      <c r="G86" s="48"/>
      <c r="H86" s="48"/>
      <c r="I86" s="48"/>
      <c r="J86" s="48"/>
      <c r="K86" s="48"/>
      <c r="L86" s="48"/>
      <c r="M86" s="48"/>
      <c r="N86" s="48"/>
      <c r="O86" s="49"/>
      <c r="R86" s="99"/>
      <c r="S86" s="99"/>
      <c r="T86" s="99"/>
      <c r="U86" s="99"/>
      <c r="V86" s="99"/>
      <c r="W86" s="99"/>
      <c r="X86" s="99"/>
      <c r="Y86" s="99"/>
      <c r="Z86" s="99"/>
      <c r="AA86" s="99"/>
      <c r="AB86" s="99"/>
      <c r="AC86" s="99"/>
      <c r="AD86" s="94"/>
      <c r="AG86" s="99"/>
      <c r="AH86" s="99"/>
      <c r="AI86" s="99"/>
      <c r="AJ86" s="99"/>
      <c r="AK86" s="99"/>
      <c r="AL86" s="99"/>
      <c r="AM86" s="99"/>
      <c r="AN86" s="99"/>
      <c r="AO86" s="99"/>
      <c r="AP86" s="99"/>
      <c r="AQ86" s="99"/>
      <c r="AR86" s="99"/>
      <c r="AS86" s="94"/>
    </row>
    <row r="87" spans="2:45" ht="11.25" customHeight="1">
      <c r="B87" s="11" t="s">
        <v>89</v>
      </c>
      <c r="C87" s="43" t="str">
        <f>+C83</f>
        <v>Month 1</v>
      </c>
      <c r="D87" s="43" t="str">
        <f t="shared" ref="D87:N87" si="38">+D83</f>
        <v>Month 2</v>
      </c>
      <c r="E87" s="43" t="str">
        <f t="shared" si="38"/>
        <v>Month 3</v>
      </c>
      <c r="F87" s="43" t="str">
        <f t="shared" si="38"/>
        <v>Month 4</v>
      </c>
      <c r="G87" s="43" t="str">
        <f t="shared" si="38"/>
        <v>Month 5</v>
      </c>
      <c r="H87" s="43" t="str">
        <f t="shared" si="38"/>
        <v>Month 6</v>
      </c>
      <c r="I87" s="43" t="str">
        <f t="shared" si="38"/>
        <v>Month 7</v>
      </c>
      <c r="J87" s="43" t="str">
        <f t="shared" si="38"/>
        <v>Month 8</v>
      </c>
      <c r="K87" s="43" t="str">
        <f t="shared" si="38"/>
        <v>Month 9</v>
      </c>
      <c r="L87" s="43" t="str">
        <f t="shared" si="38"/>
        <v>Month 10</v>
      </c>
      <c r="M87" s="43" t="str">
        <f t="shared" si="38"/>
        <v>Month 11</v>
      </c>
      <c r="N87" s="43" t="str">
        <f t="shared" si="38"/>
        <v>Month 12</v>
      </c>
      <c r="O87" s="43" t="str">
        <f>+O83</f>
        <v>TOTAL</v>
      </c>
      <c r="Q87" s="51"/>
      <c r="R87" s="97"/>
      <c r="S87" s="97"/>
      <c r="T87" s="97"/>
      <c r="U87" s="97"/>
      <c r="V87" s="97"/>
      <c r="W87" s="97"/>
      <c r="X87" s="97"/>
      <c r="Y87" s="97"/>
      <c r="Z87" s="97"/>
      <c r="AA87" s="97"/>
      <c r="AB87" s="97"/>
      <c r="AC87" s="97"/>
      <c r="AD87" s="97"/>
      <c r="AF87" s="51"/>
      <c r="AG87" s="97"/>
      <c r="AH87" s="97"/>
      <c r="AI87" s="97"/>
      <c r="AJ87" s="97"/>
      <c r="AK87" s="97"/>
      <c r="AL87" s="97"/>
      <c r="AM87" s="97"/>
      <c r="AN87" s="97"/>
      <c r="AO87" s="97"/>
      <c r="AP87" s="97"/>
      <c r="AQ87" s="97"/>
      <c r="AR87" s="97"/>
      <c r="AS87" s="97"/>
    </row>
    <row r="88" spans="2:45" ht="11.25" customHeight="1">
      <c r="B88" s="44">
        <f>+B9</f>
        <v>0</v>
      </c>
      <c r="C88" s="47">
        <f>+C12*C13*C14*C$85</f>
        <v>0</v>
      </c>
      <c r="D88" s="47">
        <f t="shared" ref="D88:N88" si="39">+D12*D13*D14*D$85</f>
        <v>0</v>
      </c>
      <c r="E88" s="47">
        <f t="shared" si="39"/>
        <v>0</v>
      </c>
      <c r="F88" s="47">
        <f t="shared" si="39"/>
        <v>0</v>
      </c>
      <c r="G88" s="47">
        <f t="shared" si="39"/>
        <v>0</v>
      </c>
      <c r="H88" s="47">
        <f t="shared" si="39"/>
        <v>0</v>
      </c>
      <c r="I88" s="47">
        <f t="shared" si="39"/>
        <v>0</v>
      </c>
      <c r="J88" s="47">
        <f t="shared" si="39"/>
        <v>0</v>
      </c>
      <c r="K88" s="47">
        <f t="shared" si="39"/>
        <v>0</v>
      </c>
      <c r="L88" s="47">
        <f t="shared" si="39"/>
        <v>0</v>
      </c>
      <c r="M88" s="47">
        <f t="shared" si="39"/>
        <v>0</v>
      </c>
      <c r="N88" s="47">
        <f t="shared" si="39"/>
        <v>0</v>
      </c>
      <c r="O88" s="45">
        <f>SUM(C88:N88)</f>
        <v>0</v>
      </c>
      <c r="R88" s="94"/>
      <c r="S88" s="94"/>
      <c r="T88" s="94"/>
      <c r="U88" s="94"/>
      <c r="V88" s="94"/>
      <c r="W88" s="94"/>
      <c r="X88" s="94"/>
      <c r="Y88" s="94"/>
      <c r="Z88" s="94"/>
      <c r="AA88" s="94"/>
      <c r="AB88" s="94"/>
      <c r="AC88" s="94"/>
      <c r="AD88" s="98"/>
      <c r="AG88" s="94"/>
      <c r="AH88" s="94"/>
      <c r="AI88" s="94"/>
      <c r="AJ88" s="94"/>
      <c r="AK88" s="94"/>
      <c r="AL88" s="94"/>
      <c r="AM88" s="94"/>
      <c r="AN88" s="94"/>
      <c r="AO88" s="94"/>
      <c r="AP88" s="94"/>
      <c r="AQ88" s="94"/>
      <c r="AR88" s="94"/>
      <c r="AS88" s="98"/>
    </row>
    <row r="89" spans="2:45" ht="11.25" customHeight="1">
      <c r="B89" s="44">
        <f>+B15</f>
        <v>0</v>
      </c>
      <c r="C89" s="47">
        <f>+C18*C19*C20*C$85</f>
        <v>0</v>
      </c>
      <c r="D89" s="47">
        <f t="shared" ref="D89:N89" si="40">+D18*D19*D20*D$85</f>
        <v>0</v>
      </c>
      <c r="E89" s="47">
        <f t="shared" si="40"/>
        <v>0</v>
      </c>
      <c r="F89" s="47">
        <f t="shared" si="40"/>
        <v>0</v>
      </c>
      <c r="G89" s="47">
        <f t="shared" si="40"/>
        <v>0</v>
      </c>
      <c r="H89" s="47">
        <f t="shared" si="40"/>
        <v>0</v>
      </c>
      <c r="I89" s="47">
        <f t="shared" si="40"/>
        <v>0</v>
      </c>
      <c r="J89" s="47">
        <f t="shared" si="40"/>
        <v>0</v>
      </c>
      <c r="K89" s="47">
        <f t="shared" si="40"/>
        <v>0</v>
      </c>
      <c r="L89" s="47">
        <f t="shared" si="40"/>
        <v>0</v>
      </c>
      <c r="M89" s="47">
        <f t="shared" si="40"/>
        <v>0</v>
      </c>
      <c r="N89" s="47">
        <f t="shared" si="40"/>
        <v>0</v>
      </c>
      <c r="O89" s="45">
        <f>SUM(C89:N89)</f>
        <v>0</v>
      </c>
      <c r="R89" s="94"/>
      <c r="S89" s="94"/>
      <c r="T89" s="94"/>
      <c r="U89" s="94"/>
      <c r="V89" s="94"/>
      <c r="W89" s="94"/>
      <c r="X89" s="94"/>
      <c r="Y89" s="94"/>
      <c r="Z89" s="94"/>
      <c r="AA89" s="94"/>
      <c r="AB89" s="94"/>
      <c r="AC89" s="94"/>
      <c r="AD89" s="98"/>
      <c r="AG89" s="94"/>
      <c r="AH89" s="94"/>
      <c r="AI89" s="94"/>
      <c r="AJ89" s="94"/>
      <c r="AK89" s="94"/>
      <c r="AL89" s="94"/>
      <c r="AM89" s="94"/>
      <c r="AN89" s="94"/>
      <c r="AO89" s="94"/>
      <c r="AP89" s="94"/>
      <c r="AQ89" s="94"/>
      <c r="AR89" s="94"/>
      <c r="AS89" s="98"/>
    </row>
    <row r="90" spans="2:45" ht="11.25" customHeight="1">
      <c r="B90" s="44">
        <f>+B21</f>
        <v>0</v>
      </c>
      <c r="C90" s="47">
        <f>+C24*C25*C26*C$85</f>
        <v>0</v>
      </c>
      <c r="D90" s="47">
        <f t="shared" ref="D90:N90" si="41">+D24*D25*D26*D$85</f>
        <v>0</v>
      </c>
      <c r="E90" s="47">
        <f t="shared" si="41"/>
        <v>0</v>
      </c>
      <c r="F90" s="47">
        <f t="shared" si="41"/>
        <v>0</v>
      </c>
      <c r="G90" s="47">
        <f t="shared" si="41"/>
        <v>0</v>
      </c>
      <c r="H90" s="47">
        <f t="shared" si="41"/>
        <v>0</v>
      </c>
      <c r="I90" s="47">
        <f t="shared" si="41"/>
        <v>0</v>
      </c>
      <c r="J90" s="47">
        <f t="shared" si="41"/>
        <v>0</v>
      </c>
      <c r="K90" s="47">
        <f t="shared" si="41"/>
        <v>0</v>
      </c>
      <c r="L90" s="47">
        <f t="shared" si="41"/>
        <v>0</v>
      </c>
      <c r="M90" s="47">
        <f t="shared" si="41"/>
        <v>0</v>
      </c>
      <c r="N90" s="47">
        <f t="shared" si="41"/>
        <v>0</v>
      </c>
      <c r="O90" s="45">
        <f>SUM(C90:N90)</f>
        <v>0</v>
      </c>
      <c r="R90" s="94"/>
      <c r="S90" s="94"/>
      <c r="T90" s="94"/>
      <c r="U90" s="94"/>
      <c r="V90" s="94"/>
      <c r="W90" s="94"/>
      <c r="X90" s="94"/>
      <c r="Y90" s="94"/>
      <c r="Z90" s="94"/>
      <c r="AA90" s="94"/>
      <c r="AB90" s="94"/>
      <c r="AC90" s="94"/>
      <c r="AD90" s="98"/>
      <c r="AG90" s="94"/>
      <c r="AH90" s="94"/>
      <c r="AI90" s="94"/>
      <c r="AJ90" s="94"/>
      <c r="AK90" s="94"/>
      <c r="AL90" s="94"/>
      <c r="AM90" s="94"/>
      <c r="AN90" s="94"/>
      <c r="AO90" s="94"/>
      <c r="AP90" s="94"/>
      <c r="AQ90" s="94"/>
      <c r="AR90" s="94"/>
      <c r="AS90" s="98"/>
    </row>
    <row r="91" spans="2:45" ht="11.25" customHeight="1">
      <c r="B91" s="44">
        <f>+B27</f>
        <v>0</v>
      </c>
      <c r="C91" s="47">
        <f>+C30*C31*C32*C$85</f>
        <v>0</v>
      </c>
      <c r="D91" s="47">
        <f t="shared" ref="D91:N91" si="42">+D30*D31*D32*D$85</f>
        <v>0</v>
      </c>
      <c r="E91" s="47">
        <f t="shared" si="42"/>
        <v>0</v>
      </c>
      <c r="F91" s="47">
        <f t="shared" si="42"/>
        <v>0</v>
      </c>
      <c r="G91" s="47">
        <f t="shared" si="42"/>
        <v>0</v>
      </c>
      <c r="H91" s="47">
        <f t="shared" si="42"/>
        <v>0</v>
      </c>
      <c r="I91" s="47">
        <f t="shared" si="42"/>
        <v>0</v>
      </c>
      <c r="J91" s="47">
        <f t="shared" si="42"/>
        <v>0</v>
      </c>
      <c r="K91" s="47">
        <f t="shared" si="42"/>
        <v>0</v>
      </c>
      <c r="L91" s="47">
        <f t="shared" si="42"/>
        <v>0</v>
      </c>
      <c r="M91" s="47">
        <f t="shared" si="42"/>
        <v>0</v>
      </c>
      <c r="N91" s="47">
        <f t="shared" si="42"/>
        <v>0</v>
      </c>
      <c r="O91" s="45">
        <f>SUM(C91:N91)</f>
        <v>0</v>
      </c>
      <c r="R91" s="94"/>
      <c r="S91" s="94"/>
      <c r="T91" s="94"/>
      <c r="U91" s="94"/>
      <c r="V91" s="94"/>
      <c r="W91" s="94"/>
      <c r="X91" s="94"/>
      <c r="Y91" s="94"/>
      <c r="Z91" s="94"/>
      <c r="AA91" s="94"/>
      <c r="AB91" s="94"/>
      <c r="AC91" s="94"/>
      <c r="AD91" s="98"/>
      <c r="AG91" s="94"/>
      <c r="AH91" s="94"/>
      <c r="AI91" s="94"/>
      <c r="AJ91" s="94"/>
      <c r="AK91" s="94"/>
      <c r="AL91" s="94"/>
      <c r="AM91" s="94"/>
      <c r="AN91" s="94"/>
      <c r="AO91" s="94"/>
      <c r="AP91" s="94"/>
      <c r="AQ91" s="94"/>
      <c r="AR91" s="94"/>
      <c r="AS91" s="98"/>
    </row>
    <row r="92" spans="2:45" ht="11.25" customHeight="1">
      <c r="B92" s="44">
        <f>B33</f>
        <v>0</v>
      </c>
      <c r="C92" s="47">
        <f>+C36*C37*C38*C$85</f>
        <v>0</v>
      </c>
      <c r="D92" s="47">
        <f t="shared" ref="D92:N92" si="43">+D36*D37*D38*D$85</f>
        <v>0</v>
      </c>
      <c r="E92" s="47">
        <f t="shared" si="43"/>
        <v>0</v>
      </c>
      <c r="F92" s="47">
        <f t="shared" si="43"/>
        <v>0</v>
      </c>
      <c r="G92" s="47">
        <f t="shared" si="43"/>
        <v>0</v>
      </c>
      <c r="H92" s="47">
        <f t="shared" si="43"/>
        <v>0</v>
      </c>
      <c r="I92" s="47">
        <f t="shared" si="43"/>
        <v>0</v>
      </c>
      <c r="J92" s="47">
        <f t="shared" si="43"/>
        <v>0</v>
      </c>
      <c r="K92" s="47">
        <f t="shared" si="43"/>
        <v>0</v>
      </c>
      <c r="L92" s="47">
        <f t="shared" si="43"/>
        <v>0</v>
      </c>
      <c r="M92" s="47">
        <f t="shared" si="43"/>
        <v>0</v>
      </c>
      <c r="N92" s="47">
        <f t="shared" si="43"/>
        <v>0</v>
      </c>
      <c r="O92" s="45">
        <f t="shared" ref="O92:O99" si="44">SUM(C92:N92)</f>
        <v>0</v>
      </c>
      <c r="R92" s="94"/>
      <c r="S92" s="94"/>
      <c r="T92" s="94"/>
      <c r="U92" s="94"/>
      <c r="V92" s="94"/>
      <c r="W92" s="94"/>
      <c r="X92" s="94"/>
      <c r="Y92" s="94"/>
      <c r="Z92" s="94"/>
      <c r="AA92" s="94"/>
      <c r="AB92" s="94"/>
      <c r="AC92" s="94"/>
      <c r="AD92" s="98"/>
      <c r="AG92" s="94"/>
      <c r="AH92" s="94"/>
      <c r="AI92" s="94"/>
      <c r="AJ92" s="94"/>
      <c r="AK92" s="94"/>
      <c r="AL92" s="94"/>
      <c r="AM92" s="94"/>
      <c r="AN92" s="94"/>
      <c r="AO92" s="94"/>
      <c r="AP92" s="94"/>
      <c r="AQ92" s="94"/>
      <c r="AR92" s="94"/>
      <c r="AS92" s="98"/>
    </row>
    <row r="93" spans="2:45" ht="11.25" customHeight="1">
      <c r="B93" s="44">
        <f>B39</f>
        <v>0</v>
      </c>
      <c r="C93" s="47">
        <f>+C42*C43*C44*C$85</f>
        <v>0</v>
      </c>
      <c r="D93" s="47">
        <f t="shared" ref="D93:N93" si="45">+D42*D43*D44*D$85</f>
        <v>0</v>
      </c>
      <c r="E93" s="47">
        <f t="shared" si="45"/>
        <v>0</v>
      </c>
      <c r="F93" s="47">
        <f t="shared" si="45"/>
        <v>0</v>
      </c>
      <c r="G93" s="47">
        <f t="shared" si="45"/>
        <v>0</v>
      </c>
      <c r="H93" s="47">
        <f t="shared" si="45"/>
        <v>0</v>
      </c>
      <c r="I93" s="47">
        <f t="shared" si="45"/>
        <v>0</v>
      </c>
      <c r="J93" s="47">
        <f t="shared" si="45"/>
        <v>0</v>
      </c>
      <c r="K93" s="47">
        <f t="shared" si="45"/>
        <v>0</v>
      </c>
      <c r="L93" s="47">
        <f t="shared" si="45"/>
        <v>0</v>
      </c>
      <c r="M93" s="47">
        <f t="shared" si="45"/>
        <v>0</v>
      </c>
      <c r="N93" s="47">
        <f t="shared" si="45"/>
        <v>0</v>
      </c>
      <c r="O93" s="45">
        <f t="shared" si="44"/>
        <v>0</v>
      </c>
      <c r="R93" s="94"/>
      <c r="S93" s="94"/>
      <c r="T93" s="94"/>
      <c r="U93" s="94"/>
      <c r="V93" s="94"/>
      <c r="W93" s="94"/>
      <c r="X93" s="94"/>
      <c r="Y93" s="94"/>
      <c r="Z93" s="94"/>
      <c r="AA93" s="94"/>
      <c r="AB93" s="94"/>
      <c r="AC93" s="94"/>
      <c r="AD93" s="98"/>
      <c r="AG93" s="94"/>
      <c r="AH93" s="94"/>
      <c r="AI93" s="94"/>
      <c r="AJ93" s="94"/>
      <c r="AK93" s="94"/>
      <c r="AL93" s="94"/>
      <c r="AM93" s="94"/>
      <c r="AN93" s="94"/>
      <c r="AO93" s="94"/>
      <c r="AP93" s="94"/>
      <c r="AQ93" s="94"/>
      <c r="AR93" s="94"/>
      <c r="AS93" s="98"/>
    </row>
    <row r="94" spans="2:45" ht="11.25" customHeight="1">
      <c r="B94" s="44">
        <f>B45</f>
        <v>0</v>
      </c>
      <c r="C94" s="47">
        <f>C48*C49*C50*C$85</f>
        <v>0</v>
      </c>
      <c r="D94" s="47">
        <f t="shared" ref="D94:N94" si="46">D48*D49*D50*D$85</f>
        <v>0</v>
      </c>
      <c r="E94" s="47">
        <f t="shared" si="46"/>
        <v>0</v>
      </c>
      <c r="F94" s="47">
        <f t="shared" si="46"/>
        <v>0</v>
      </c>
      <c r="G94" s="47">
        <f t="shared" si="46"/>
        <v>0</v>
      </c>
      <c r="H94" s="47">
        <f t="shared" si="46"/>
        <v>0</v>
      </c>
      <c r="I94" s="47">
        <f t="shared" si="46"/>
        <v>0</v>
      </c>
      <c r="J94" s="47">
        <f t="shared" si="46"/>
        <v>0</v>
      </c>
      <c r="K94" s="47">
        <f t="shared" si="46"/>
        <v>0</v>
      </c>
      <c r="L94" s="47">
        <f t="shared" si="46"/>
        <v>0</v>
      </c>
      <c r="M94" s="47">
        <f t="shared" si="46"/>
        <v>0</v>
      </c>
      <c r="N94" s="47">
        <f t="shared" si="46"/>
        <v>0</v>
      </c>
      <c r="O94" s="45">
        <f t="shared" si="44"/>
        <v>0</v>
      </c>
      <c r="R94" s="94"/>
      <c r="S94" s="94"/>
      <c r="T94" s="94"/>
      <c r="U94" s="94"/>
      <c r="V94" s="94"/>
      <c r="W94" s="94"/>
      <c r="X94" s="94"/>
      <c r="Y94" s="94"/>
      <c r="Z94" s="94"/>
      <c r="AA94" s="94"/>
      <c r="AB94" s="94"/>
      <c r="AC94" s="94"/>
      <c r="AD94" s="98"/>
      <c r="AG94" s="94"/>
      <c r="AH94" s="94"/>
      <c r="AI94" s="94"/>
      <c r="AJ94" s="94"/>
      <c r="AK94" s="94"/>
      <c r="AL94" s="94"/>
      <c r="AM94" s="94"/>
      <c r="AN94" s="94"/>
      <c r="AO94" s="94"/>
      <c r="AP94" s="94"/>
      <c r="AQ94" s="94"/>
      <c r="AR94" s="94"/>
      <c r="AS94" s="98"/>
    </row>
    <row r="95" spans="2:45" ht="11.25" customHeight="1">
      <c r="B95" s="44">
        <f>B51</f>
        <v>0</v>
      </c>
      <c r="C95" s="47">
        <f>C54*C55*C56*C$85</f>
        <v>0</v>
      </c>
      <c r="D95" s="47">
        <f t="shared" ref="D95:N95" si="47">D54*D55*D56*D$85</f>
        <v>0</v>
      </c>
      <c r="E95" s="47">
        <f t="shared" si="47"/>
        <v>0</v>
      </c>
      <c r="F95" s="47">
        <f t="shared" si="47"/>
        <v>0</v>
      </c>
      <c r="G95" s="47">
        <f t="shared" si="47"/>
        <v>0</v>
      </c>
      <c r="H95" s="47">
        <f t="shared" si="47"/>
        <v>0</v>
      </c>
      <c r="I95" s="47">
        <f t="shared" si="47"/>
        <v>0</v>
      </c>
      <c r="J95" s="47">
        <f t="shared" si="47"/>
        <v>0</v>
      </c>
      <c r="K95" s="47">
        <f t="shared" si="47"/>
        <v>0</v>
      </c>
      <c r="L95" s="47">
        <f t="shared" si="47"/>
        <v>0</v>
      </c>
      <c r="M95" s="47">
        <f t="shared" si="47"/>
        <v>0</v>
      </c>
      <c r="N95" s="47">
        <f t="shared" si="47"/>
        <v>0</v>
      </c>
      <c r="O95" s="45">
        <f t="shared" si="44"/>
        <v>0</v>
      </c>
      <c r="R95" s="94"/>
      <c r="S95" s="94"/>
      <c r="T95" s="94"/>
      <c r="U95" s="94"/>
      <c r="V95" s="94"/>
      <c r="W95" s="94"/>
      <c r="X95" s="94"/>
      <c r="Y95" s="94"/>
      <c r="Z95" s="94"/>
      <c r="AA95" s="94"/>
      <c r="AB95" s="94"/>
      <c r="AC95" s="94"/>
      <c r="AD95" s="98"/>
      <c r="AG95" s="94"/>
      <c r="AH95" s="94"/>
      <c r="AI95" s="94"/>
      <c r="AJ95" s="94"/>
      <c r="AK95" s="94"/>
      <c r="AL95" s="94"/>
      <c r="AM95" s="94"/>
      <c r="AN95" s="94"/>
      <c r="AO95" s="94"/>
      <c r="AP95" s="94"/>
      <c r="AQ95" s="94"/>
      <c r="AR95" s="94"/>
      <c r="AS95" s="98"/>
    </row>
    <row r="96" spans="2:45" ht="11.25" customHeight="1">
      <c r="B96" s="44">
        <f>B57</f>
        <v>0</v>
      </c>
      <c r="C96" s="47">
        <f>C60*C61*C62*C$85</f>
        <v>0</v>
      </c>
      <c r="D96" s="47">
        <f t="shared" ref="D96:N96" si="48">D60*D61*D62*D$85</f>
        <v>0</v>
      </c>
      <c r="E96" s="47">
        <f t="shared" si="48"/>
        <v>0</v>
      </c>
      <c r="F96" s="47">
        <f t="shared" si="48"/>
        <v>0</v>
      </c>
      <c r="G96" s="47">
        <f t="shared" si="48"/>
        <v>0</v>
      </c>
      <c r="H96" s="47">
        <f t="shared" si="48"/>
        <v>0</v>
      </c>
      <c r="I96" s="47">
        <f t="shared" si="48"/>
        <v>0</v>
      </c>
      <c r="J96" s="47">
        <f t="shared" si="48"/>
        <v>0</v>
      </c>
      <c r="K96" s="47">
        <f t="shared" si="48"/>
        <v>0</v>
      </c>
      <c r="L96" s="47">
        <f t="shared" si="48"/>
        <v>0</v>
      </c>
      <c r="M96" s="47">
        <f t="shared" si="48"/>
        <v>0</v>
      </c>
      <c r="N96" s="47">
        <f t="shared" si="48"/>
        <v>0</v>
      </c>
      <c r="O96" s="45">
        <f t="shared" si="44"/>
        <v>0</v>
      </c>
      <c r="R96" s="94"/>
      <c r="S96" s="94"/>
      <c r="T96" s="94"/>
      <c r="U96" s="94"/>
      <c r="V96" s="94"/>
      <c r="W96" s="94"/>
      <c r="X96" s="94"/>
      <c r="Y96" s="94"/>
      <c r="Z96" s="94"/>
      <c r="AA96" s="94"/>
      <c r="AB96" s="94"/>
      <c r="AC96" s="94"/>
      <c r="AD96" s="98"/>
      <c r="AG96" s="94"/>
      <c r="AH96" s="94"/>
      <c r="AI96" s="94"/>
      <c r="AJ96" s="94"/>
      <c r="AK96" s="94"/>
      <c r="AL96" s="94"/>
      <c r="AM96" s="94"/>
      <c r="AN96" s="94"/>
      <c r="AO96" s="94"/>
      <c r="AP96" s="94"/>
      <c r="AQ96" s="94"/>
      <c r="AR96" s="94"/>
      <c r="AS96" s="98"/>
    </row>
    <row r="97" spans="2:45" ht="11.25" customHeight="1">
      <c r="B97" s="44">
        <f>B63</f>
        <v>0</v>
      </c>
      <c r="C97" s="47">
        <f>C66*C67*C68*C$85</f>
        <v>0</v>
      </c>
      <c r="D97" s="47">
        <f t="shared" ref="D97:N97" si="49">D66*D67*D68*D$85</f>
        <v>0</v>
      </c>
      <c r="E97" s="47">
        <f t="shared" si="49"/>
        <v>0</v>
      </c>
      <c r="F97" s="47">
        <f t="shared" si="49"/>
        <v>0</v>
      </c>
      <c r="G97" s="47">
        <f t="shared" si="49"/>
        <v>0</v>
      </c>
      <c r="H97" s="47">
        <f t="shared" si="49"/>
        <v>0</v>
      </c>
      <c r="I97" s="47">
        <f t="shared" si="49"/>
        <v>0</v>
      </c>
      <c r="J97" s="47">
        <f t="shared" si="49"/>
        <v>0</v>
      </c>
      <c r="K97" s="47">
        <f t="shared" si="49"/>
        <v>0</v>
      </c>
      <c r="L97" s="47">
        <f t="shared" si="49"/>
        <v>0</v>
      </c>
      <c r="M97" s="47">
        <f t="shared" si="49"/>
        <v>0</v>
      </c>
      <c r="N97" s="47">
        <f t="shared" si="49"/>
        <v>0</v>
      </c>
      <c r="O97" s="45">
        <f t="shared" si="44"/>
        <v>0</v>
      </c>
      <c r="R97" s="94"/>
      <c r="S97" s="94"/>
      <c r="T97" s="94"/>
      <c r="U97" s="94"/>
      <c r="V97" s="94"/>
      <c r="W97" s="94"/>
      <c r="X97" s="94"/>
      <c r="Y97" s="94"/>
      <c r="Z97" s="94"/>
      <c r="AA97" s="94"/>
      <c r="AB97" s="94"/>
      <c r="AC97" s="94"/>
      <c r="AD97" s="98"/>
      <c r="AG97" s="94"/>
      <c r="AH97" s="94"/>
      <c r="AI97" s="94"/>
      <c r="AJ97" s="94"/>
      <c r="AK97" s="94"/>
      <c r="AL97" s="94"/>
      <c r="AM97" s="94"/>
      <c r="AN97" s="94"/>
      <c r="AO97" s="94"/>
      <c r="AP97" s="94"/>
      <c r="AQ97" s="94"/>
      <c r="AR97" s="94"/>
      <c r="AS97" s="98"/>
    </row>
    <row r="98" spans="2:45" ht="11.25" customHeight="1">
      <c r="B98" s="44">
        <f>B69</f>
        <v>0</v>
      </c>
      <c r="C98" s="47">
        <f>C72*C73*C74*C$85</f>
        <v>0</v>
      </c>
      <c r="D98" s="47">
        <f t="shared" ref="D98:N98" si="50">D72*D73*D74*D$85</f>
        <v>0</v>
      </c>
      <c r="E98" s="47">
        <f t="shared" si="50"/>
        <v>0</v>
      </c>
      <c r="F98" s="47">
        <f t="shared" si="50"/>
        <v>0</v>
      </c>
      <c r="G98" s="47">
        <f t="shared" si="50"/>
        <v>0</v>
      </c>
      <c r="H98" s="47">
        <f t="shared" si="50"/>
        <v>0</v>
      </c>
      <c r="I98" s="47">
        <f t="shared" si="50"/>
        <v>0</v>
      </c>
      <c r="J98" s="47">
        <f t="shared" si="50"/>
        <v>0</v>
      </c>
      <c r="K98" s="47">
        <f t="shared" si="50"/>
        <v>0</v>
      </c>
      <c r="L98" s="47">
        <f t="shared" si="50"/>
        <v>0</v>
      </c>
      <c r="M98" s="47">
        <f t="shared" si="50"/>
        <v>0</v>
      </c>
      <c r="N98" s="47">
        <f t="shared" si="50"/>
        <v>0</v>
      </c>
      <c r="O98" s="45">
        <f t="shared" si="44"/>
        <v>0</v>
      </c>
      <c r="R98" s="94"/>
      <c r="S98" s="94"/>
      <c r="T98" s="94"/>
      <c r="U98" s="94"/>
      <c r="V98" s="94"/>
      <c r="W98" s="94"/>
      <c r="X98" s="94"/>
      <c r="Y98" s="94"/>
      <c r="Z98" s="94"/>
      <c r="AA98" s="94"/>
      <c r="AB98" s="94"/>
      <c r="AC98" s="94"/>
      <c r="AD98" s="98"/>
      <c r="AG98" s="94"/>
      <c r="AH98" s="94"/>
      <c r="AI98" s="94"/>
      <c r="AJ98" s="94"/>
      <c r="AK98" s="94"/>
      <c r="AL98" s="94"/>
      <c r="AM98" s="94"/>
      <c r="AN98" s="94"/>
      <c r="AO98" s="94"/>
      <c r="AP98" s="94"/>
      <c r="AQ98" s="94"/>
      <c r="AR98" s="94"/>
      <c r="AS98" s="98"/>
    </row>
    <row r="99" spans="2:45" ht="11.25" customHeight="1">
      <c r="B99" s="44">
        <f>B75</f>
        <v>0</v>
      </c>
      <c r="C99" s="47">
        <f>C78*C79*C80*C$85</f>
        <v>0</v>
      </c>
      <c r="D99" s="47">
        <f t="shared" ref="D99:N99" si="51">D78*D79*D80*D$85</f>
        <v>0</v>
      </c>
      <c r="E99" s="47">
        <f t="shared" si="51"/>
        <v>0</v>
      </c>
      <c r="F99" s="47">
        <f t="shared" si="51"/>
        <v>0</v>
      </c>
      <c r="G99" s="47">
        <f t="shared" si="51"/>
        <v>0</v>
      </c>
      <c r="H99" s="47">
        <f t="shared" si="51"/>
        <v>0</v>
      </c>
      <c r="I99" s="47">
        <f t="shared" si="51"/>
        <v>0</v>
      </c>
      <c r="J99" s="47">
        <f t="shared" si="51"/>
        <v>0</v>
      </c>
      <c r="K99" s="47">
        <f t="shared" si="51"/>
        <v>0</v>
      </c>
      <c r="L99" s="47">
        <f t="shared" si="51"/>
        <v>0</v>
      </c>
      <c r="M99" s="47">
        <f t="shared" si="51"/>
        <v>0</v>
      </c>
      <c r="N99" s="47">
        <f t="shared" si="51"/>
        <v>0</v>
      </c>
      <c r="O99" s="45">
        <f t="shared" si="44"/>
        <v>0</v>
      </c>
      <c r="R99" s="94"/>
      <c r="S99" s="94"/>
      <c r="T99" s="94"/>
      <c r="U99" s="94"/>
      <c r="V99" s="94"/>
      <c r="W99" s="94"/>
      <c r="X99" s="94"/>
      <c r="Y99" s="94"/>
      <c r="Z99" s="94"/>
      <c r="AA99" s="94"/>
      <c r="AB99" s="94"/>
      <c r="AC99" s="94"/>
      <c r="AD99" s="98"/>
      <c r="AG99" s="94"/>
      <c r="AH99" s="94"/>
      <c r="AI99" s="94"/>
      <c r="AJ99" s="94"/>
      <c r="AK99" s="94"/>
      <c r="AL99" s="94"/>
      <c r="AM99" s="94"/>
      <c r="AN99" s="94"/>
      <c r="AO99" s="94"/>
      <c r="AP99" s="94"/>
      <c r="AQ99" s="94"/>
      <c r="AR99" s="94"/>
      <c r="AS99" s="98"/>
    </row>
    <row r="100" spans="2:45" ht="11.25" customHeight="1">
      <c r="C100" s="41"/>
      <c r="D100" s="21"/>
      <c r="E100" s="21"/>
      <c r="F100" s="21"/>
      <c r="G100" s="21"/>
      <c r="H100" s="21"/>
      <c r="I100" s="21"/>
      <c r="J100" s="21"/>
      <c r="K100" s="21"/>
      <c r="L100" s="21"/>
      <c r="M100" s="21"/>
      <c r="N100" s="21"/>
      <c r="O100" s="21"/>
      <c r="R100" s="94"/>
      <c r="S100" s="21"/>
      <c r="T100" s="21"/>
      <c r="U100" s="21"/>
      <c r="V100" s="21"/>
      <c r="W100" s="21"/>
      <c r="X100" s="21"/>
      <c r="Y100" s="21"/>
      <c r="Z100" s="21"/>
      <c r="AA100" s="21"/>
      <c r="AB100" s="21"/>
      <c r="AC100" s="21"/>
      <c r="AD100" s="21"/>
      <c r="AG100" s="93"/>
      <c r="AH100" s="21"/>
      <c r="AI100" s="21"/>
      <c r="AJ100" s="21"/>
      <c r="AK100" s="21"/>
      <c r="AL100" s="21"/>
      <c r="AM100" s="21"/>
      <c r="AN100" s="21"/>
      <c r="AO100" s="21"/>
      <c r="AP100" s="21"/>
      <c r="AQ100" s="21"/>
      <c r="AR100" s="21"/>
      <c r="AS100" s="21"/>
    </row>
    <row r="101" spans="2:45" ht="11.25" customHeight="1">
      <c r="B101" s="11" t="s">
        <v>90</v>
      </c>
      <c r="C101" s="43" t="str">
        <f>+C83</f>
        <v>Month 1</v>
      </c>
      <c r="D101" s="43" t="str">
        <f t="shared" ref="D101:O101" si="52">+D83</f>
        <v>Month 2</v>
      </c>
      <c r="E101" s="43" t="str">
        <f t="shared" si="52"/>
        <v>Month 3</v>
      </c>
      <c r="F101" s="43" t="str">
        <f t="shared" si="52"/>
        <v>Month 4</v>
      </c>
      <c r="G101" s="43" t="str">
        <f t="shared" si="52"/>
        <v>Month 5</v>
      </c>
      <c r="H101" s="43" t="str">
        <f t="shared" si="52"/>
        <v>Month 6</v>
      </c>
      <c r="I101" s="43" t="str">
        <f t="shared" si="52"/>
        <v>Month 7</v>
      </c>
      <c r="J101" s="43" t="str">
        <f t="shared" si="52"/>
        <v>Month 8</v>
      </c>
      <c r="K101" s="43" t="str">
        <f t="shared" si="52"/>
        <v>Month 9</v>
      </c>
      <c r="L101" s="43" t="str">
        <f t="shared" si="52"/>
        <v>Month 10</v>
      </c>
      <c r="M101" s="43" t="str">
        <f t="shared" si="52"/>
        <v>Month 11</v>
      </c>
      <c r="N101" s="43" t="str">
        <f t="shared" si="52"/>
        <v>Month 12</v>
      </c>
      <c r="O101" s="43" t="str">
        <f t="shared" si="52"/>
        <v>TOTAL</v>
      </c>
      <c r="Q101" s="51"/>
      <c r="R101" s="97"/>
      <c r="S101" s="97"/>
      <c r="T101" s="97"/>
      <c r="U101" s="97"/>
      <c r="V101" s="97"/>
      <c r="W101" s="97"/>
      <c r="X101" s="97"/>
      <c r="Y101" s="97"/>
      <c r="Z101" s="97"/>
      <c r="AA101" s="97"/>
      <c r="AB101" s="97"/>
      <c r="AC101" s="97"/>
      <c r="AD101" s="97"/>
      <c r="AF101" s="51"/>
      <c r="AG101" s="97"/>
      <c r="AH101" s="97"/>
      <c r="AI101" s="97"/>
      <c r="AJ101" s="97"/>
      <c r="AK101" s="97"/>
      <c r="AL101" s="97"/>
      <c r="AM101" s="97"/>
      <c r="AN101" s="97"/>
      <c r="AO101" s="97"/>
      <c r="AP101" s="97"/>
      <c r="AQ101" s="97"/>
      <c r="AR101" s="97"/>
      <c r="AS101" s="97"/>
    </row>
    <row r="102" spans="2:45" ht="11.25" customHeight="1">
      <c r="B102" s="44">
        <f>+B88</f>
        <v>0</v>
      </c>
      <c r="C102" s="50">
        <f>(IF(+C88&lt;=((+C$85*C12)*40),+C88,IF(+C88&gt;((+C$85*C12)*40),((+C$85*C12)*40))))*C10</f>
        <v>0</v>
      </c>
      <c r="D102" s="50">
        <f t="shared" ref="D102:N102" si="53">(IF(+D88&lt;=((+D$85*D12)*40),+D88,IF(+D88&gt;((+D$85*D12)*40),((+D$85*D12)*40))))*D10</f>
        <v>0</v>
      </c>
      <c r="E102" s="50">
        <f t="shared" si="53"/>
        <v>0</v>
      </c>
      <c r="F102" s="50">
        <f t="shared" si="53"/>
        <v>0</v>
      </c>
      <c r="G102" s="50">
        <f t="shared" si="53"/>
        <v>0</v>
      </c>
      <c r="H102" s="50">
        <f t="shared" si="53"/>
        <v>0</v>
      </c>
      <c r="I102" s="50">
        <f t="shared" si="53"/>
        <v>0</v>
      </c>
      <c r="J102" s="50">
        <f t="shared" si="53"/>
        <v>0</v>
      </c>
      <c r="K102" s="50">
        <f t="shared" si="53"/>
        <v>0</v>
      </c>
      <c r="L102" s="50">
        <f t="shared" si="53"/>
        <v>0</v>
      </c>
      <c r="M102" s="50">
        <f t="shared" si="53"/>
        <v>0</v>
      </c>
      <c r="N102" s="50">
        <f t="shared" si="53"/>
        <v>0</v>
      </c>
      <c r="O102" s="50">
        <f>SUM(C102:N102)</f>
        <v>0</v>
      </c>
      <c r="R102" s="93"/>
      <c r="S102" s="93"/>
      <c r="T102" s="93"/>
      <c r="U102" s="93"/>
      <c r="V102" s="93"/>
      <c r="W102" s="93"/>
      <c r="X102" s="93"/>
      <c r="Y102" s="93"/>
      <c r="Z102" s="93"/>
      <c r="AA102" s="93"/>
      <c r="AB102" s="93"/>
      <c r="AC102" s="93"/>
      <c r="AD102" s="93"/>
      <c r="AG102" s="93"/>
      <c r="AH102" s="93"/>
      <c r="AI102" s="93"/>
      <c r="AJ102" s="93"/>
      <c r="AK102" s="93"/>
      <c r="AL102" s="93"/>
      <c r="AM102" s="93"/>
      <c r="AN102" s="93"/>
      <c r="AO102" s="93"/>
      <c r="AP102" s="93"/>
      <c r="AQ102" s="93"/>
      <c r="AR102" s="93"/>
      <c r="AS102" s="93"/>
    </row>
    <row r="103" spans="2:45" ht="11.25" customHeight="1">
      <c r="B103" s="44">
        <f>+B89</f>
        <v>0</v>
      </c>
      <c r="C103" s="50">
        <f>(IF(+C89&lt;=((+C$85*C18)*40),+C89,IF(+C89&gt;((+C$85*C18)*40),((+C$85*C18)*40))))*C16</f>
        <v>0</v>
      </c>
      <c r="D103" s="50">
        <f t="shared" ref="D103:N103" si="54">(IF(+D89&lt;=((+D$85*D18)*40),+D89,IF(+D89&gt;((+D$85*D18)*40),((+D$85*D18)*40))))*D16</f>
        <v>0</v>
      </c>
      <c r="E103" s="50">
        <f t="shared" si="54"/>
        <v>0</v>
      </c>
      <c r="F103" s="50">
        <f t="shared" si="54"/>
        <v>0</v>
      </c>
      <c r="G103" s="50">
        <f t="shared" si="54"/>
        <v>0</v>
      </c>
      <c r="H103" s="50">
        <f t="shared" si="54"/>
        <v>0</v>
      </c>
      <c r="I103" s="50">
        <f t="shared" si="54"/>
        <v>0</v>
      </c>
      <c r="J103" s="50">
        <f t="shared" si="54"/>
        <v>0</v>
      </c>
      <c r="K103" s="50">
        <f t="shared" si="54"/>
        <v>0</v>
      </c>
      <c r="L103" s="50">
        <f t="shared" si="54"/>
        <v>0</v>
      </c>
      <c r="M103" s="50">
        <f t="shared" si="54"/>
        <v>0</v>
      </c>
      <c r="N103" s="50">
        <f t="shared" si="54"/>
        <v>0</v>
      </c>
      <c r="O103" s="50">
        <f>SUM(C103:N103)</f>
        <v>0</v>
      </c>
      <c r="R103" s="93"/>
      <c r="S103" s="93"/>
      <c r="T103" s="93"/>
      <c r="U103" s="93"/>
      <c r="V103" s="93"/>
      <c r="W103" s="93"/>
      <c r="X103" s="93"/>
      <c r="Y103" s="93"/>
      <c r="Z103" s="93"/>
      <c r="AA103" s="93"/>
      <c r="AB103" s="93"/>
      <c r="AC103" s="93"/>
      <c r="AD103" s="93"/>
      <c r="AG103" s="93"/>
      <c r="AH103" s="93"/>
      <c r="AI103" s="93"/>
      <c r="AJ103" s="93"/>
      <c r="AK103" s="93"/>
      <c r="AL103" s="93"/>
      <c r="AM103" s="93"/>
      <c r="AN103" s="93"/>
      <c r="AO103" s="93"/>
      <c r="AP103" s="93"/>
      <c r="AQ103" s="93"/>
      <c r="AR103" s="93"/>
      <c r="AS103" s="93"/>
    </row>
    <row r="104" spans="2:45" ht="11.25" customHeight="1">
      <c r="B104" s="44">
        <f>+B90</f>
        <v>0</v>
      </c>
      <c r="C104" s="50">
        <f>(IF(+C90&lt;=((+C$85*C24)*40),+C90,IF(+C90&gt;((+C$85*C24)*40),((+C$85*C24)*40))))*C22</f>
        <v>0</v>
      </c>
      <c r="D104" s="50">
        <f t="shared" ref="D104:N104" si="55">(IF(+D90&lt;=((+D$85*D24)*40),+D90,IF(+D90&gt;((+D$85*D24)*40),((+D$85*D24)*40))))*D22</f>
        <v>0</v>
      </c>
      <c r="E104" s="50">
        <f t="shared" si="55"/>
        <v>0</v>
      </c>
      <c r="F104" s="50">
        <f t="shared" si="55"/>
        <v>0</v>
      </c>
      <c r="G104" s="50">
        <f t="shared" si="55"/>
        <v>0</v>
      </c>
      <c r="H104" s="50">
        <f t="shared" si="55"/>
        <v>0</v>
      </c>
      <c r="I104" s="50">
        <f t="shared" si="55"/>
        <v>0</v>
      </c>
      <c r="J104" s="50">
        <f t="shared" si="55"/>
        <v>0</v>
      </c>
      <c r="K104" s="50">
        <f t="shared" si="55"/>
        <v>0</v>
      </c>
      <c r="L104" s="50">
        <f t="shared" si="55"/>
        <v>0</v>
      </c>
      <c r="M104" s="50">
        <f t="shared" si="55"/>
        <v>0</v>
      </c>
      <c r="N104" s="50">
        <f t="shared" si="55"/>
        <v>0</v>
      </c>
      <c r="O104" s="50">
        <f>SUM(C104:N104)</f>
        <v>0</v>
      </c>
      <c r="R104" s="93"/>
      <c r="S104" s="93"/>
      <c r="T104" s="93"/>
      <c r="U104" s="93"/>
      <c r="V104" s="93"/>
      <c r="W104" s="93"/>
      <c r="X104" s="93"/>
      <c r="Y104" s="93"/>
      <c r="Z104" s="93"/>
      <c r="AA104" s="93"/>
      <c r="AB104" s="93"/>
      <c r="AC104" s="93"/>
      <c r="AD104" s="93"/>
      <c r="AG104" s="93"/>
      <c r="AH104" s="93"/>
      <c r="AI104" s="93"/>
      <c r="AJ104" s="93"/>
      <c r="AK104" s="93"/>
      <c r="AL104" s="93"/>
      <c r="AM104" s="93"/>
      <c r="AN104" s="93"/>
      <c r="AO104" s="93"/>
      <c r="AP104" s="93"/>
      <c r="AQ104" s="93"/>
      <c r="AR104" s="93"/>
      <c r="AS104" s="93"/>
    </row>
    <row r="105" spans="2:45" ht="11.25" customHeight="1">
      <c r="B105" s="44">
        <f>+B91</f>
        <v>0</v>
      </c>
      <c r="C105" s="50">
        <f>(IF(+C91&lt;=((+C$85*C30)*40),+C91,IF(+C91&gt;((+C$85*C30)*40),((+C$85*C30)*40))))*C28</f>
        <v>0</v>
      </c>
      <c r="D105" s="50">
        <f t="shared" ref="D105:N105" si="56">(IF(+D91&lt;=((+D$85*D30)*40),+D91,IF(+D91&gt;((+D$85*D30)*40),((+D$85*D30)*40))))*D28</f>
        <v>0</v>
      </c>
      <c r="E105" s="50">
        <f t="shared" si="56"/>
        <v>0</v>
      </c>
      <c r="F105" s="50">
        <f t="shared" si="56"/>
        <v>0</v>
      </c>
      <c r="G105" s="50">
        <f t="shared" si="56"/>
        <v>0</v>
      </c>
      <c r="H105" s="50">
        <f t="shared" si="56"/>
        <v>0</v>
      </c>
      <c r="I105" s="50">
        <f t="shared" si="56"/>
        <v>0</v>
      </c>
      <c r="J105" s="50">
        <f t="shared" si="56"/>
        <v>0</v>
      </c>
      <c r="K105" s="50">
        <f t="shared" si="56"/>
        <v>0</v>
      </c>
      <c r="L105" s="50">
        <f t="shared" si="56"/>
        <v>0</v>
      </c>
      <c r="M105" s="50">
        <f t="shared" si="56"/>
        <v>0</v>
      </c>
      <c r="N105" s="50">
        <f t="shared" si="56"/>
        <v>0</v>
      </c>
      <c r="O105" s="50">
        <f>SUM(C105:N105)</f>
        <v>0</v>
      </c>
      <c r="R105" s="93"/>
      <c r="S105" s="93"/>
      <c r="T105" s="93"/>
      <c r="U105" s="93"/>
      <c r="V105" s="93"/>
      <c r="W105" s="93"/>
      <c r="X105" s="93"/>
      <c r="Y105" s="93"/>
      <c r="Z105" s="93"/>
      <c r="AA105" s="93"/>
      <c r="AB105" s="93"/>
      <c r="AC105" s="93"/>
      <c r="AD105" s="93"/>
      <c r="AG105" s="93"/>
      <c r="AH105" s="93"/>
      <c r="AI105" s="93"/>
      <c r="AJ105" s="93"/>
      <c r="AK105" s="93"/>
      <c r="AL105" s="93"/>
      <c r="AM105" s="93"/>
      <c r="AN105" s="93"/>
      <c r="AO105" s="93"/>
      <c r="AP105" s="93"/>
      <c r="AQ105" s="93"/>
      <c r="AR105" s="93"/>
      <c r="AS105" s="93"/>
    </row>
    <row r="106" spans="2:45" ht="11.25" customHeight="1">
      <c r="B106" s="44">
        <f t="shared" ref="B106:B112" si="57">+B92</f>
        <v>0</v>
      </c>
      <c r="C106" s="50">
        <f>(IF(+C92&lt;=((+C$85*C36)*40),+C92,IF(+C92&gt;((+C$85*C36)*40),((+C$85*C36)*40))))*C34</f>
        <v>0</v>
      </c>
      <c r="D106" s="50">
        <f t="shared" ref="D106:N106" si="58">(IF(+D92&lt;=((+D$85*D36)*40),+D92,IF(+D92&gt;((+D$85*D36)*40),((+D$85*D36)*40))))*D34</f>
        <v>0</v>
      </c>
      <c r="E106" s="50">
        <f t="shared" si="58"/>
        <v>0</v>
      </c>
      <c r="F106" s="50">
        <f t="shared" si="58"/>
        <v>0</v>
      </c>
      <c r="G106" s="50">
        <f t="shared" si="58"/>
        <v>0</v>
      </c>
      <c r="H106" s="50">
        <f t="shared" si="58"/>
        <v>0</v>
      </c>
      <c r="I106" s="50">
        <f t="shared" si="58"/>
        <v>0</v>
      </c>
      <c r="J106" s="50">
        <f t="shared" si="58"/>
        <v>0</v>
      </c>
      <c r="K106" s="50">
        <f t="shared" si="58"/>
        <v>0</v>
      </c>
      <c r="L106" s="50">
        <f t="shared" si="58"/>
        <v>0</v>
      </c>
      <c r="M106" s="50">
        <f t="shared" si="58"/>
        <v>0</v>
      </c>
      <c r="N106" s="50">
        <f t="shared" si="58"/>
        <v>0</v>
      </c>
      <c r="O106" s="50">
        <f t="shared" ref="O106:O112" si="59">SUM(C106:N106)</f>
        <v>0</v>
      </c>
      <c r="R106" s="93"/>
      <c r="S106" s="93"/>
      <c r="T106" s="93"/>
      <c r="U106" s="93"/>
      <c r="V106" s="93"/>
      <c r="W106" s="93"/>
      <c r="X106" s="93"/>
      <c r="Y106" s="93"/>
      <c r="Z106" s="93"/>
      <c r="AA106" s="93"/>
      <c r="AB106" s="93"/>
      <c r="AC106" s="93"/>
      <c r="AD106" s="93"/>
      <c r="AG106" s="93"/>
      <c r="AH106" s="93"/>
      <c r="AI106" s="93"/>
      <c r="AJ106" s="93"/>
      <c r="AK106" s="93"/>
      <c r="AL106" s="93"/>
      <c r="AM106" s="93"/>
      <c r="AN106" s="93"/>
      <c r="AO106" s="93"/>
      <c r="AP106" s="93"/>
      <c r="AQ106" s="93"/>
      <c r="AR106" s="93"/>
      <c r="AS106" s="93"/>
    </row>
    <row r="107" spans="2:45" ht="11.25" customHeight="1">
      <c r="B107" s="44">
        <f t="shared" si="57"/>
        <v>0</v>
      </c>
      <c r="C107" s="50">
        <f>(IF(+C93&lt;=((+C$85*C42)*40),+C93,IF(+C93&gt;((+C$85*C42)*40),((+C$85*C42)*40))))*C40</f>
        <v>0</v>
      </c>
      <c r="D107" s="50">
        <f t="shared" ref="D107:N107" si="60">(IF(+D93&lt;=((+D$85*D42)*40),+D93,IF(+D93&gt;((+D$85*D42)*40),((+D$85*D42)*40))))*D40</f>
        <v>0</v>
      </c>
      <c r="E107" s="50">
        <f t="shared" si="60"/>
        <v>0</v>
      </c>
      <c r="F107" s="50">
        <f t="shared" si="60"/>
        <v>0</v>
      </c>
      <c r="G107" s="50">
        <f t="shared" si="60"/>
        <v>0</v>
      </c>
      <c r="H107" s="50">
        <f t="shared" si="60"/>
        <v>0</v>
      </c>
      <c r="I107" s="50">
        <f t="shared" si="60"/>
        <v>0</v>
      </c>
      <c r="J107" s="50">
        <f t="shared" si="60"/>
        <v>0</v>
      </c>
      <c r="K107" s="50">
        <f t="shared" si="60"/>
        <v>0</v>
      </c>
      <c r="L107" s="50">
        <f t="shared" si="60"/>
        <v>0</v>
      </c>
      <c r="M107" s="50">
        <f t="shared" si="60"/>
        <v>0</v>
      </c>
      <c r="N107" s="50">
        <f t="shared" si="60"/>
        <v>0</v>
      </c>
      <c r="O107" s="50">
        <f t="shared" si="59"/>
        <v>0</v>
      </c>
      <c r="R107" s="93"/>
      <c r="S107" s="93"/>
      <c r="T107" s="93"/>
      <c r="U107" s="93"/>
      <c r="V107" s="93"/>
      <c r="W107" s="93"/>
      <c r="X107" s="93"/>
      <c r="Y107" s="93"/>
      <c r="Z107" s="93"/>
      <c r="AA107" s="93"/>
      <c r="AB107" s="93"/>
      <c r="AC107" s="93"/>
      <c r="AD107" s="93"/>
      <c r="AG107" s="93"/>
      <c r="AH107" s="93"/>
      <c r="AI107" s="93"/>
      <c r="AJ107" s="93"/>
      <c r="AK107" s="93"/>
      <c r="AL107" s="93"/>
      <c r="AM107" s="93"/>
      <c r="AN107" s="93"/>
      <c r="AO107" s="93"/>
      <c r="AP107" s="93"/>
      <c r="AQ107" s="93"/>
      <c r="AR107" s="93"/>
      <c r="AS107" s="93"/>
    </row>
    <row r="108" spans="2:45" ht="11.25" customHeight="1">
      <c r="B108" s="44">
        <f t="shared" si="57"/>
        <v>0</v>
      </c>
      <c r="C108" s="50">
        <f>(IF(+C94&lt;=((+C$85*C48)*40),+C94,IF(+C94&gt;((+C$85*C48)*40),((+C$85*C48)*40))))*C46</f>
        <v>0</v>
      </c>
      <c r="D108" s="50">
        <f t="shared" ref="D108:N108" si="61">(IF(+D94&lt;=((+D$85*D48)*40),+D94,IF(+D94&gt;((+D$85*D48)*40),((+D$85*D48)*40))))*D46</f>
        <v>0</v>
      </c>
      <c r="E108" s="50">
        <f t="shared" si="61"/>
        <v>0</v>
      </c>
      <c r="F108" s="50">
        <f t="shared" si="61"/>
        <v>0</v>
      </c>
      <c r="G108" s="50">
        <f t="shared" si="61"/>
        <v>0</v>
      </c>
      <c r="H108" s="50">
        <f t="shared" si="61"/>
        <v>0</v>
      </c>
      <c r="I108" s="50">
        <f t="shared" si="61"/>
        <v>0</v>
      </c>
      <c r="J108" s="50">
        <f t="shared" si="61"/>
        <v>0</v>
      </c>
      <c r="K108" s="50">
        <f t="shared" si="61"/>
        <v>0</v>
      </c>
      <c r="L108" s="50">
        <f t="shared" si="61"/>
        <v>0</v>
      </c>
      <c r="M108" s="50">
        <f t="shared" si="61"/>
        <v>0</v>
      </c>
      <c r="N108" s="50">
        <f t="shared" si="61"/>
        <v>0</v>
      </c>
      <c r="O108" s="50">
        <f t="shared" si="59"/>
        <v>0</v>
      </c>
      <c r="R108" s="93"/>
      <c r="S108" s="93"/>
      <c r="T108" s="93"/>
      <c r="U108" s="93"/>
      <c r="V108" s="93"/>
      <c r="W108" s="93"/>
      <c r="X108" s="93"/>
      <c r="Y108" s="93"/>
      <c r="Z108" s="93"/>
      <c r="AA108" s="93"/>
      <c r="AB108" s="93"/>
      <c r="AC108" s="93"/>
      <c r="AD108" s="93"/>
      <c r="AG108" s="93"/>
      <c r="AH108" s="93"/>
      <c r="AI108" s="93"/>
      <c r="AJ108" s="93"/>
      <c r="AK108" s="93"/>
      <c r="AL108" s="93"/>
      <c r="AM108" s="93"/>
      <c r="AN108" s="93"/>
      <c r="AO108" s="93"/>
      <c r="AP108" s="93"/>
      <c r="AQ108" s="93"/>
      <c r="AR108" s="93"/>
      <c r="AS108" s="93"/>
    </row>
    <row r="109" spans="2:45" ht="11.25" customHeight="1">
      <c r="B109" s="44">
        <f t="shared" si="57"/>
        <v>0</v>
      </c>
      <c r="C109" s="50">
        <f>(IF(+C95&lt;=((+C$85*C54)*40),+C95,IF(+C95&gt;((+C$85*C54)*40),((+C$85*C54)*40))))*C52</f>
        <v>0</v>
      </c>
      <c r="D109" s="50">
        <f t="shared" ref="D109:N109" si="62">(IF(+D95&lt;=((+D$85*D54)*40),+D95,IF(+D95&gt;((+D$85*D54)*40),((+D$85*D54)*40))))*D52</f>
        <v>0</v>
      </c>
      <c r="E109" s="50">
        <f t="shared" si="62"/>
        <v>0</v>
      </c>
      <c r="F109" s="50">
        <f t="shared" si="62"/>
        <v>0</v>
      </c>
      <c r="G109" s="50">
        <f t="shared" si="62"/>
        <v>0</v>
      </c>
      <c r="H109" s="50">
        <f t="shared" si="62"/>
        <v>0</v>
      </c>
      <c r="I109" s="50">
        <f t="shared" si="62"/>
        <v>0</v>
      </c>
      <c r="J109" s="50">
        <f t="shared" si="62"/>
        <v>0</v>
      </c>
      <c r="K109" s="50">
        <f t="shared" si="62"/>
        <v>0</v>
      </c>
      <c r="L109" s="50">
        <f t="shared" si="62"/>
        <v>0</v>
      </c>
      <c r="M109" s="50">
        <f t="shared" si="62"/>
        <v>0</v>
      </c>
      <c r="N109" s="50">
        <f t="shared" si="62"/>
        <v>0</v>
      </c>
      <c r="O109" s="50">
        <f t="shared" si="59"/>
        <v>0</v>
      </c>
      <c r="R109" s="93"/>
      <c r="S109" s="93"/>
      <c r="T109" s="93"/>
      <c r="U109" s="93"/>
      <c r="V109" s="93"/>
      <c r="W109" s="93"/>
      <c r="X109" s="93"/>
      <c r="Y109" s="93"/>
      <c r="Z109" s="93"/>
      <c r="AA109" s="93"/>
      <c r="AB109" s="93"/>
      <c r="AC109" s="93"/>
      <c r="AD109" s="93"/>
      <c r="AG109" s="93"/>
      <c r="AH109" s="93"/>
      <c r="AI109" s="93"/>
      <c r="AJ109" s="93"/>
      <c r="AK109" s="93"/>
      <c r="AL109" s="93"/>
      <c r="AM109" s="93"/>
      <c r="AN109" s="93"/>
      <c r="AO109" s="93"/>
      <c r="AP109" s="93"/>
      <c r="AQ109" s="93"/>
      <c r="AR109" s="93"/>
      <c r="AS109" s="93"/>
    </row>
    <row r="110" spans="2:45" ht="11.25" customHeight="1">
      <c r="B110" s="44">
        <f t="shared" si="57"/>
        <v>0</v>
      </c>
      <c r="C110" s="50">
        <f>(IF(+C96&lt;=((+C$85*C60)*40),+C96,IF(+C96&gt;((+C$85*C60)*40),((+C$85*C60)*40))))*C58</f>
        <v>0</v>
      </c>
      <c r="D110" s="50">
        <f t="shared" ref="D110:N110" si="63">(IF(+D96&lt;=((+D$85*D60)*40),+D96,IF(+D96&gt;((+D$85*D60)*40),((+D$85*D60)*40))))*D58</f>
        <v>0</v>
      </c>
      <c r="E110" s="50">
        <f t="shared" si="63"/>
        <v>0</v>
      </c>
      <c r="F110" s="50">
        <f t="shared" si="63"/>
        <v>0</v>
      </c>
      <c r="G110" s="50">
        <f t="shared" si="63"/>
        <v>0</v>
      </c>
      <c r="H110" s="50">
        <f t="shared" si="63"/>
        <v>0</v>
      </c>
      <c r="I110" s="50">
        <f t="shared" si="63"/>
        <v>0</v>
      </c>
      <c r="J110" s="50">
        <f t="shared" si="63"/>
        <v>0</v>
      </c>
      <c r="K110" s="50">
        <f t="shared" si="63"/>
        <v>0</v>
      </c>
      <c r="L110" s="50">
        <f t="shared" si="63"/>
        <v>0</v>
      </c>
      <c r="M110" s="50">
        <f t="shared" si="63"/>
        <v>0</v>
      </c>
      <c r="N110" s="50">
        <f t="shared" si="63"/>
        <v>0</v>
      </c>
      <c r="O110" s="50">
        <f t="shared" si="59"/>
        <v>0</v>
      </c>
      <c r="R110" s="93"/>
      <c r="S110" s="93"/>
      <c r="T110" s="93"/>
      <c r="U110" s="93"/>
      <c r="V110" s="93"/>
      <c r="W110" s="93"/>
      <c r="X110" s="93"/>
      <c r="Y110" s="93"/>
      <c r="Z110" s="93"/>
      <c r="AA110" s="93"/>
      <c r="AB110" s="93"/>
      <c r="AC110" s="93"/>
      <c r="AD110" s="93"/>
      <c r="AG110" s="93"/>
      <c r="AH110" s="93"/>
      <c r="AI110" s="93"/>
      <c r="AJ110" s="93"/>
      <c r="AK110" s="93"/>
      <c r="AL110" s="93"/>
      <c r="AM110" s="93"/>
      <c r="AN110" s="93"/>
      <c r="AO110" s="93"/>
      <c r="AP110" s="93"/>
      <c r="AQ110" s="93"/>
      <c r="AR110" s="93"/>
      <c r="AS110" s="93"/>
    </row>
    <row r="111" spans="2:45" ht="11.25" customHeight="1">
      <c r="B111" s="44">
        <f t="shared" si="57"/>
        <v>0</v>
      </c>
      <c r="C111" s="50">
        <f>(IF(+C97&lt;=((+C$85*C66)*40),+C97,IF(+C97&gt;((+C$85*C66)*40),((+C$85*C66)*40))))*C64</f>
        <v>0</v>
      </c>
      <c r="D111" s="50">
        <f t="shared" ref="D111:N111" si="64">(IF(+D97&lt;=((+D$85*D66)*40),+D97,IF(+D97&gt;((+D$85*D66)*40),((+D$85*D66)*40))))*D64</f>
        <v>0</v>
      </c>
      <c r="E111" s="50">
        <f t="shared" si="64"/>
        <v>0</v>
      </c>
      <c r="F111" s="50">
        <f t="shared" si="64"/>
        <v>0</v>
      </c>
      <c r="G111" s="50">
        <f t="shared" si="64"/>
        <v>0</v>
      </c>
      <c r="H111" s="50">
        <f t="shared" si="64"/>
        <v>0</v>
      </c>
      <c r="I111" s="50">
        <f t="shared" si="64"/>
        <v>0</v>
      </c>
      <c r="J111" s="50">
        <f t="shared" si="64"/>
        <v>0</v>
      </c>
      <c r="K111" s="50">
        <f t="shared" si="64"/>
        <v>0</v>
      </c>
      <c r="L111" s="50">
        <f t="shared" si="64"/>
        <v>0</v>
      </c>
      <c r="M111" s="50">
        <f t="shared" si="64"/>
        <v>0</v>
      </c>
      <c r="N111" s="50">
        <f t="shared" si="64"/>
        <v>0</v>
      </c>
      <c r="O111" s="50">
        <f t="shared" si="59"/>
        <v>0</v>
      </c>
      <c r="R111" s="93"/>
      <c r="S111" s="93"/>
      <c r="T111" s="93"/>
      <c r="U111" s="93"/>
      <c r="V111" s="93"/>
      <c r="W111" s="93"/>
      <c r="X111" s="93"/>
      <c r="Y111" s="93"/>
      <c r="Z111" s="93"/>
      <c r="AA111" s="93"/>
      <c r="AB111" s="93"/>
      <c r="AC111" s="93"/>
      <c r="AD111" s="93"/>
      <c r="AG111" s="93"/>
      <c r="AH111" s="93"/>
      <c r="AI111" s="93"/>
      <c r="AJ111" s="93"/>
      <c r="AK111" s="93"/>
      <c r="AL111" s="93"/>
      <c r="AM111" s="93"/>
      <c r="AN111" s="93"/>
      <c r="AO111" s="93"/>
      <c r="AP111" s="93"/>
      <c r="AQ111" s="93"/>
      <c r="AR111" s="93"/>
      <c r="AS111" s="93"/>
    </row>
    <row r="112" spans="2:45" ht="11.25" customHeight="1">
      <c r="B112" s="44">
        <f t="shared" si="57"/>
        <v>0</v>
      </c>
      <c r="C112" s="50">
        <f>(IF(+C98&lt;=((+C$85*C72)*40),+C98,IF(+C98&gt;((+C$85*C72)*40),((+C$85*C72)*40))))*C70</f>
        <v>0</v>
      </c>
      <c r="D112" s="50">
        <f t="shared" ref="D112:N112" si="65">(IF(+D98&lt;=((+D$85*D72)*40),+D98,IF(+D98&gt;((+D$85*D72)*40),((+D$85*D72)*40))))*D70</f>
        <v>0</v>
      </c>
      <c r="E112" s="50">
        <f t="shared" si="65"/>
        <v>0</v>
      </c>
      <c r="F112" s="50">
        <f t="shared" si="65"/>
        <v>0</v>
      </c>
      <c r="G112" s="50">
        <f t="shared" si="65"/>
        <v>0</v>
      </c>
      <c r="H112" s="50">
        <f t="shared" si="65"/>
        <v>0</v>
      </c>
      <c r="I112" s="50">
        <f t="shared" si="65"/>
        <v>0</v>
      </c>
      <c r="J112" s="50">
        <f t="shared" si="65"/>
        <v>0</v>
      </c>
      <c r="K112" s="50">
        <f t="shared" si="65"/>
        <v>0</v>
      </c>
      <c r="L112" s="50">
        <f t="shared" si="65"/>
        <v>0</v>
      </c>
      <c r="M112" s="50">
        <f t="shared" si="65"/>
        <v>0</v>
      </c>
      <c r="N112" s="50">
        <f t="shared" si="65"/>
        <v>0</v>
      </c>
      <c r="O112" s="50">
        <f t="shared" si="59"/>
        <v>0</v>
      </c>
      <c r="R112" s="93"/>
      <c r="S112" s="93"/>
      <c r="T112" s="93"/>
      <c r="U112" s="93"/>
      <c r="V112" s="93"/>
      <c r="W112" s="93"/>
      <c r="X112" s="93"/>
      <c r="Y112" s="93"/>
      <c r="Z112" s="93"/>
      <c r="AA112" s="93"/>
      <c r="AB112" s="93"/>
      <c r="AC112" s="93"/>
      <c r="AD112" s="93"/>
      <c r="AG112" s="93"/>
      <c r="AH112" s="93"/>
      <c r="AI112" s="93"/>
      <c r="AJ112" s="93"/>
      <c r="AK112" s="93"/>
      <c r="AL112" s="93"/>
      <c r="AM112" s="93"/>
      <c r="AN112" s="93"/>
      <c r="AO112" s="93"/>
      <c r="AP112" s="93"/>
      <c r="AQ112" s="93"/>
      <c r="AR112" s="93"/>
      <c r="AS112" s="93"/>
    </row>
    <row r="113" spans="2:45" ht="11.25" customHeight="1">
      <c r="B113" s="44">
        <f>+B99</f>
        <v>0</v>
      </c>
      <c r="C113" s="50">
        <f>(IF(+C99&lt;=((+C$85*C78)*40),+C99,IF(+C99&gt;((+C$85*C78)*40),((+C$85*C78)*40))))*C76</f>
        <v>0</v>
      </c>
      <c r="D113" s="50">
        <f t="shared" ref="D113:N113" si="66">(IF(+D99&lt;=((+D$85*D78)*40),+D99,IF(+D99&gt;((+D$85*D78)*40),((+D$85*D78)*40))))*D76</f>
        <v>0</v>
      </c>
      <c r="E113" s="50">
        <f t="shared" si="66"/>
        <v>0</v>
      </c>
      <c r="F113" s="50">
        <f t="shared" si="66"/>
        <v>0</v>
      </c>
      <c r="G113" s="50">
        <f t="shared" si="66"/>
        <v>0</v>
      </c>
      <c r="H113" s="50">
        <f t="shared" si="66"/>
        <v>0</v>
      </c>
      <c r="I113" s="50">
        <f t="shared" si="66"/>
        <v>0</v>
      </c>
      <c r="J113" s="50">
        <f t="shared" si="66"/>
        <v>0</v>
      </c>
      <c r="K113" s="50">
        <f t="shared" si="66"/>
        <v>0</v>
      </c>
      <c r="L113" s="50">
        <f t="shared" si="66"/>
        <v>0</v>
      </c>
      <c r="M113" s="50">
        <f t="shared" si="66"/>
        <v>0</v>
      </c>
      <c r="N113" s="50">
        <f t="shared" si="66"/>
        <v>0</v>
      </c>
      <c r="O113" s="50">
        <f>SUM(C113:N113)</f>
        <v>0</v>
      </c>
      <c r="R113" s="93"/>
      <c r="S113" s="93"/>
      <c r="T113" s="93"/>
      <c r="U113" s="93"/>
      <c r="V113" s="93"/>
      <c r="W113" s="93"/>
      <c r="X113" s="93"/>
      <c r="Y113" s="93"/>
      <c r="Z113" s="93"/>
      <c r="AA113" s="93"/>
      <c r="AB113" s="93"/>
      <c r="AC113" s="93"/>
      <c r="AD113" s="93"/>
      <c r="AG113" s="93"/>
      <c r="AH113" s="93"/>
      <c r="AI113" s="93"/>
      <c r="AJ113" s="93"/>
      <c r="AK113" s="93"/>
      <c r="AL113" s="93"/>
      <c r="AM113" s="93"/>
      <c r="AN113" s="93"/>
      <c r="AO113" s="93"/>
      <c r="AP113" s="93"/>
      <c r="AQ113" s="93"/>
      <c r="AR113" s="93"/>
      <c r="AS113" s="93"/>
    </row>
    <row r="114" spans="2:45" ht="11.25" customHeight="1">
      <c r="B114" s="11" t="s">
        <v>90</v>
      </c>
      <c r="C114" s="50">
        <f>SUM(C102:C113)</f>
        <v>0</v>
      </c>
      <c r="D114" s="50">
        <f t="shared" ref="D114:N114" si="67">SUM(D102:D113)</f>
        <v>0</v>
      </c>
      <c r="E114" s="50">
        <f t="shared" si="67"/>
        <v>0</v>
      </c>
      <c r="F114" s="50">
        <f t="shared" si="67"/>
        <v>0</v>
      </c>
      <c r="G114" s="50">
        <f t="shared" si="67"/>
        <v>0</v>
      </c>
      <c r="H114" s="50">
        <f t="shared" si="67"/>
        <v>0</v>
      </c>
      <c r="I114" s="50">
        <f t="shared" si="67"/>
        <v>0</v>
      </c>
      <c r="J114" s="50">
        <f t="shared" si="67"/>
        <v>0</v>
      </c>
      <c r="K114" s="50">
        <f t="shared" si="67"/>
        <v>0</v>
      </c>
      <c r="L114" s="50">
        <f t="shared" si="67"/>
        <v>0</v>
      </c>
      <c r="M114" s="50">
        <f t="shared" si="67"/>
        <v>0</v>
      </c>
      <c r="N114" s="50">
        <f t="shared" si="67"/>
        <v>0</v>
      </c>
      <c r="O114" s="50">
        <f>SUM(C114:N114)</f>
        <v>0</v>
      </c>
      <c r="Q114" s="51"/>
      <c r="R114" s="93"/>
      <c r="S114" s="93"/>
      <c r="T114" s="93"/>
      <c r="U114" s="93"/>
      <c r="V114" s="93"/>
      <c r="W114" s="93"/>
      <c r="X114" s="93"/>
      <c r="Y114" s="93"/>
      <c r="Z114" s="93"/>
      <c r="AA114" s="93"/>
      <c r="AB114" s="93"/>
      <c r="AC114" s="93"/>
      <c r="AD114" s="93"/>
      <c r="AF114" s="51"/>
      <c r="AG114" s="93"/>
      <c r="AH114" s="93"/>
      <c r="AI114" s="93"/>
      <c r="AJ114" s="93"/>
      <c r="AK114" s="93"/>
      <c r="AL114" s="93"/>
      <c r="AM114" s="93"/>
      <c r="AN114" s="93"/>
      <c r="AO114" s="93"/>
      <c r="AP114" s="93"/>
      <c r="AQ114" s="93"/>
      <c r="AR114" s="93"/>
      <c r="AS114" s="93"/>
    </row>
    <row r="115" spans="2:45" ht="11.25" customHeight="1">
      <c r="B115" s="51"/>
      <c r="C115" s="41"/>
      <c r="D115" s="41"/>
      <c r="E115" s="41"/>
      <c r="F115" s="41"/>
      <c r="G115" s="41"/>
      <c r="H115" s="41"/>
      <c r="I115" s="41"/>
      <c r="J115" s="41"/>
      <c r="K115" s="41"/>
      <c r="L115" s="41"/>
      <c r="M115" s="41"/>
      <c r="N115" s="41"/>
      <c r="O115" s="41"/>
      <c r="Q115" s="51"/>
      <c r="R115" s="93"/>
      <c r="S115" s="93"/>
      <c r="T115" s="93"/>
      <c r="U115" s="93"/>
      <c r="V115" s="93"/>
      <c r="W115" s="93"/>
      <c r="X115" s="93"/>
      <c r="Y115" s="93"/>
      <c r="Z115" s="93"/>
      <c r="AA115" s="93"/>
      <c r="AB115" s="93"/>
      <c r="AC115" s="93"/>
      <c r="AD115" s="93"/>
      <c r="AF115" s="51"/>
      <c r="AG115" s="93"/>
      <c r="AH115" s="93"/>
      <c r="AI115" s="93"/>
      <c r="AJ115" s="93"/>
      <c r="AK115" s="93"/>
      <c r="AL115" s="93"/>
      <c r="AM115" s="93"/>
      <c r="AN115" s="93"/>
      <c r="AO115" s="93"/>
      <c r="AP115" s="93"/>
      <c r="AQ115" s="93"/>
      <c r="AR115" s="93"/>
      <c r="AS115" s="93"/>
    </row>
    <row r="116" spans="2:45" ht="11.25" customHeight="1">
      <c r="B116" s="11" t="s">
        <v>91</v>
      </c>
      <c r="C116" s="43" t="str">
        <f t="shared" ref="C116:O116" si="68">+C101</f>
        <v>Month 1</v>
      </c>
      <c r="D116" s="43" t="str">
        <f t="shared" si="68"/>
        <v>Month 2</v>
      </c>
      <c r="E116" s="52" t="str">
        <f t="shared" si="68"/>
        <v>Month 3</v>
      </c>
      <c r="F116" s="43" t="str">
        <f t="shared" si="68"/>
        <v>Month 4</v>
      </c>
      <c r="G116" s="43" t="str">
        <f t="shared" si="68"/>
        <v>Month 5</v>
      </c>
      <c r="H116" s="43" t="str">
        <f t="shared" si="68"/>
        <v>Month 6</v>
      </c>
      <c r="I116" s="43" t="str">
        <f t="shared" si="68"/>
        <v>Month 7</v>
      </c>
      <c r="J116" s="43" t="str">
        <f t="shared" si="68"/>
        <v>Month 8</v>
      </c>
      <c r="K116" s="43" t="str">
        <f t="shared" si="68"/>
        <v>Month 9</v>
      </c>
      <c r="L116" s="43" t="str">
        <f t="shared" si="68"/>
        <v>Month 10</v>
      </c>
      <c r="M116" s="43" t="str">
        <f t="shared" si="68"/>
        <v>Month 11</v>
      </c>
      <c r="N116" s="43" t="str">
        <f t="shared" si="68"/>
        <v>Month 12</v>
      </c>
      <c r="O116" s="43" t="str">
        <f t="shared" si="68"/>
        <v>TOTAL</v>
      </c>
      <c r="Q116" s="51"/>
      <c r="R116" s="97"/>
      <c r="S116" s="97"/>
      <c r="T116" s="97"/>
      <c r="U116" s="97"/>
      <c r="V116" s="97"/>
      <c r="W116" s="97"/>
      <c r="X116" s="97"/>
      <c r="Y116" s="97"/>
      <c r="Z116" s="97"/>
      <c r="AA116" s="97"/>
      <c r="AB116" s="97"/>
      <c r="AC116" s="97"/>
      <c r="AD116" s="97"/>
      <c r="AF116" s="51"/>
      <c r="AG116" s="97"/>
      <c r="AH116" s="97"/>
      <c r="AI116" s="97"/>
      <c r="AJ116" s="97"/>
      <c r="AK116" s="97"/>
      <c r="AL116" s="97"/>
      <c r="AM116" s="97"/>
      <c r="AN116" s="97"/>
      <c r="AO116" s="97"/>
      <c r="AP116" s="97"/>
      <c r="AQ116" s="97"/>
      <c r="AR116" s="97"/>
      <c r="AS116" s="97"/>
    </row>
    <row r="117" spans="2:45" ht="11.25" customHeight="1">
      <c r="B117" s="44">
        <f>+B102</f>
        <v>0</v>
      </c>
      <c r="C117" s="50">
        <f>(IF(+C88&gt;((+C$85*C12)*40),+C88-((+C$85*C12)*40),0))*(+C10*1.5)</f>
        <v>0</v>
      </c>
      <c r="D117" s="50">
        <f t="shared" ref="D117:N117" si="69">(IF(+D88&gt;((+D$85*D12)*40),+D88-((+D$85*D12)*40),0))*(+D10*1.5)</f>
        <v>0</v>
      </c>
      <c r="E117" s="50">
        <f t="shared" si="69"/>
        <v>0</v>
      </c>
      <c r="F117" s="50">
        <f t="shared" si="69"/>
        <v>0</v>
      </c>
      <c r="G117" s="50">
        <f t="shared" si="69"/>
        <v>0</v>
      </c>
      <c r="H117" s="50">
        <f t="shared" si="69"/>
        <v>0</v>
      </c>
      <c r="I117" s="50">
        <f t="shared" si="69"/>
        <v>0</v>
      </c>
      <c r="J117" s="50">
        <f t="shared" si="69"/>
        <v>0</v>
      </c>
      <c r="K117" s="50">
        <f t="shared" si="69"/>
        <v>0</v>
      </c>
      <c r="L117" s="50">
        <f t="shared" si="69"/>
        <v>0</v>
      </c>
      <c r="M117" s="50">
        <f t="shared" si="69"/>
        <v>0</v>
      </c>
      <c r="N117" s="50">
        <f t="shared" si="69"/>
        <v>0</v>
      </c>
      <c r="O117" s="50">
        <f>SUM(C117:N117)</f>
        <v>0</v>
      </c>
      <c r="R117" s="93"/>
      <c r="S117" s="93"/>
      <c r="T117" s="93"/>
      <c r="U117" s="93"/>
      <c r="V117" s="93"/>
      <c r="W117" s="93"/>
      <c r="X117" s="93"/>
      <c r="Y117" s="93"/>
      <c r="Z117" s="93"/>
      <c r="AA117" s="93"/>
      <c r="AB117" s="93"/>
      <c r="AC117" s="93"/>
      <c r="AD117" s="93"/>
      <c r="AG117" s="93"/>
      <c r="AH117" s="93"/>
      <c r="AI117" s="93"/>
      <c r="AJ117" s="93"/>
      <c r="AK117" s="93"/>
      <c r="AL117" s="93"/>
      <c r="AM117" s="93"/>
      <c r="AN117" s="93"/>
      <c r="AO117" s="93"/>
      <c r="AP117" s="93"/>
      <c r="AQ117" s="93"/>
      <c r="AR117" s="93"/>
      <c r="AS117" s="93"/>
    </row>
    <row r="118" spans="2:45" ht="11.25" customHeight="1">
      <c r="B118" s="44">
        <f>+B103</f>
        <v>0</v>
      </c>
      <c r="C118" s="50">
        <f>(IF(+C89&gt;((+C$85*C18)*40),+C89-((+C$85*C18)*40),0))*(+C16*1.5)</f>
        <v>0</v>
      </c>
      <c r="D118" s="50">
        <f t="shared" ref="D118:N118" si="70">(IF(+D89&gt;((+D$85*D18)*40),+D89-((+D$85*D18)*40),0))*(+D16*1.5)</f>
        <v>0</v>
      </c>
      <c r="E118" s="50">
        <f t="shared" si="70"/>
        <v>0</v>
      </c>
      <c r="F118" s="50">
        <f t="shared" si="70"/>
        <v>0</v>
      </c>
      <c r="G118" s="50">
        <f t="shared" si="70"/>
        <v>0</v>
      </c>
      <c r="H118" s="50">
        <f t="shared" si="70"/>
        <v>0</v>
      </c>
      <c r="I118" s="50">
        <f t="shared" si="70"/>
        <v>0</v>
      </c>
      <c r="J118" s="50">
        <f t="shared" si="70"/>
        <v>0</v>
      </c>
      <c r="K118" s="50">
        <f t="shared" si="70"/>
        <v>0</v>
      </c>
      <c r="L118" s="50">
        <f t="shared" si="70"/>
        <v>0</v>
      </c>
      <c r="M118" s="50">
        <f t="shared" si="70"/>
        <v>0</v>
      </c>
      <c r="N118" s="50">
        <f t="shared" si="70"/>
        <v>0</v>
      </c>
      <c r="O118" s="50">
        <f>SUM(C118:N118)</f>
        <v>0</v>
      </c>
      <c r="R118" s="93"/>
      <c r="S118" s="93"/>
      <c r="T118" s="93"/>
      <c r="U118" s="93"/>
      <c r="V118" s="93"/>
      <c r="W118" s="93"/>
      <c r="X118" s="93"/>
      <c r="Y118" s="93"/>
      <c r="Z118" s="93"/>
      <c r="AA118" s="93"/>
      <c r="AB118" s="93"/>
      <c r="AC118" s="93"/>
      <c r="AD118" s="93"/>
      <c r="AG118" s="93"/>
      <c r="AH118" s="93"/>
      <c r="AI118" s="93"/>
      <c r="AJ118" s="93"/>
      <c r="AK118" s="93"/>
      <c r="AL118" s="93"/>
      <c r="AM118" s="93"/>
      <c r="AN118" s="93"/>
      <c r="AO118" s="93"/>
      <c r="AP118" s="93"/>
      <c r="AQ118" s="93"/>
      <c r="AR118" s="93"/>
      <c r="AS118" s="93"/>
    </row>
    <row r="119" spans="2:45" ht="11.25" customHeight="1">
      <c r="B119" s="44">
        <f>+B104</f>
        <v>0</v>
      </c>
      <c r="C119" s="50">
        <f>(IF(+C90&gt;((+C$85*C24)*40),+C90-((+C$85*C24)*40),0))*(+C22*1.5)</f>
        <v>0</v>
      </c>
      <c r="D119" s="50">
        <f t="shared" ref="D119:N119" si="71">(IF(+D90&gt;((+D$85*D24)*40),+D90-((+D$85*D24)*40),0))*(+D22*1.5)</f>
        <v>0</v>
      </c>
      <c r="E119" s="50">
        <f t="shared" si="71"/>
        <v>0</v>
      </c>
      <c r="F119" s="50">
        <f t="shared" si="71"/>
        <v>0</v>
      </c>
      <c r="G119" s="50">
        <f t="shared" si="71"/>
        <v>0</v>
      </c>
      <c r="H119" s="50">
        <f t="shared" si="71"/>
        <v>0</v>
      </c>
      <c r="I119" s="50">
        <f t="shared" si="71"/>
        <v>0</v>
      </c>
      <c r="J119" s="50">
        <f t="shared" si="71"/>
        <v>0</v>
      </c>
      <c r="K119" s="50">
        <f t="shared" si="71"/>
        <v>0</v>
      </c>
      <c r="L119" s="50">
        <f t="shared" si="71"/>
        <v>0</v>
      </c>
      <c r="M119" s="50">
        <f t="shared" si="71"/>
        <v>0</v>
      </c>
      <c r="N119" s="50">
        <f t="shared" si="71"/>
        <v>0</v>
      </c>
      <c r="O119" s="50">
        <f>SUM(C119:N119)</f>
        <v>0</v>
      </c>
      <c r="R119" s="93"/>
      <c r="S119" s="93"/>
      <c r="T119" s="93"/>
      <c r="U119" s="93"/>
      <c r="V119" s="93"/>
      <c r="W119" s="93"/>
      <c r="X119" s="93"/>
      <c r="Y119" s="93"/>
      <c r="Z119" s="93"/>
      <c r="AA119" s="93"/>
      <c r="AB119" s="93"/>
      <c r="AC119" s="93"/>
      <c r="AD119" s="93"/>
      <c r="AG119" s="93"/>
      <c r="AH119" s="93"/>
      <c r="AI119" s="93"/>
      <c r="AJ119" s="93"/>
      <c r="AK119" s="93"/>
      <c r="AL119" s="93"/>
      <c r="AM119" s="93"/>
      <c r="AN119" s="93"/>
      <c r="AO119" s="93"/>
      <c r="AP119" s="93"/>
      <c r="AQ119" s="93"/>
      <c r="AR119" s="93"/>
      <c r="AS119" s="93"/>
    </row>
    <row r="120" spans="2:45" ht="11.25" customHeight="1">
      <c r="B120" s="44">
        <f>+B105</f>
        <v>0</v>
      </c>
      <c r="C120" s="50">
        <f>(IF(+C91&gt;((+C$85*C30)*40),+C91-((+C$85*C30)*40),0))*(+C28*1.5)</f>
        <v>0</v>
      </c>
      <c r="D120" s="50">
        <f t="shared" ref="D120:N120" si="72">(IF(+D91&gt;((+D$85*D30)*40),+D91-((+D$85*D30)*40),0))*(+D28*1.5)</f>
        <v>0</v>
      </c>
      <c r="E120" s="50">
        <f t="shared" si="72"/>
        <v>0</v>
      </c>
      <c r="F120" s="50">
        <f t="shared" si="72"/>
        <v>0</v>
      </c>
      <c r="G120" s="50">
        <f t="shared" si="72"/>
        <v>0</v>
      </c>
      <c r="H120" s="50">
        <f t="shared" si="72"/>
        <v>0</v>
      </c>
      <c r="I120" s="50">
        <f t="shared" si="72"/>
        <v>0</v>
      </c>
      <c r="J120" s="50">
        <f t="shared" si="72"/>
        <v>0</v>
      </c>
      <c r="K120" s="50">
        <f t="shared" si="72"/>
        <v>0</v>
      </c>
      <c r="L120" s="50">
        <f t="shared" si="72"/>
        <v>0</v>
      </c>
      <c r="M120" s="50">
        <f t="shared" si="72"/>
        <v>0</v>
      </c>
      <c r="N120" s="50">
        <f t="shared" si="72"/>
        <v>0</v>
      </c>
      <c r="O120" s="50">
        <f>SUM(C120:N120)</f>
        <v>0</v>
      </c>
      <c r="R120" s="93"/>
      <c r="S120" s="93"/>
      <c r="T120" s="93"/>
      <c r="U120" s="93"/>
      <c r="V120" s="93"/>
      <c r="W120" s="93"/>
      <c r="X120" s="93"/>
      <c r="Y120" s="93"/>
      <c r="Z120" s="93"/>
      <c r="AA120" s="93"/>
      <c r="AB120" s="93"/>
      <c r="AC120" s="93"/>
      <c r="AD120" s="93"/>
      <c r="AG120" s="93"/>
      <c r="AH120" s="93"/>
      <c r="AI120" s="93"/>
      <c r="AJ120" s="93"/>
      <c r="AK120" s="93"/>
      <c r="AL120" s="93"/>
      <c r="AM120" s="93"/>
      <c r="AN120" s="93"/>
      <c r="AO120" s="93"/>
      <c r="AP120" s="93"/>
      <c r="AQ120" s="93"/>
      <c r="AR120" s="93"/>
      <c r="AS120" s="93"/>
    </row>
    <row r="121" spans="2:45" ht="11.25" customHeight="1">
      <c r="B121" s="44">
        <f t="shared" ref="B121:B128" si="73">+B106</f>
        <v>0</v>
      </c>
      <c r="C121" s="50">
        <f>(IF(+C92&gt;((+C$85*C36)*40),+C92-((+C$85*C36)*40),0))*(+C34*1.5)</f>
        <v>0</v>
      </c>
      <c r="D121" s="50">
        <f t="shared" ref="D121:N121" si="74">(IF(+D92&gt;((+D$85*D36)*40),+D92-((+D$85*D36)*40),0))*(+D34*1.5)</f>
        <v>0</v>
      </c>
      <c r="E121" s="50">
        <f t="shared" si="74"/>
        <v>0</v>
      </c>
      <c r="F121" s="50">
        <f t="shared" si="74"/>
        <v>0</v>
      </c>
      <c r="G121" s="50">
        <f t="shared" si="74"/>
        <v>0</v>
      </c>
      <c r="H121" s="50">
        <f t="shared" si="74"/>
        <v>0</v>
      </c>
      <c r="I121" s="50">
        <f t="shared" si="74"/>
        <v>0</v>
      </c>
      <c r="J121" s="50">
        <f t="shared" si="74"/>
        <v>0</v>
      </c>
      <c r="K121" s="50">
        <f t="shared" si="74"/>
        <v>0</v>
      </c>
      <c r="L121" s="50">
        <f t="shared" si="74"/>
        <v>0</v>
      </c>
      <c r="M121" s="50">
        <f t="shared" si="74"/>
        <v>0</v>
      </c>
      <c r="N121" s="50">
        <f t="shared" si="74"/>
        <v>0</v>
      </c>
      <c r="O121" s="50">
        <f t="shared" ref="O121:O127" si="75">SUM(C121:N121)</f>
        <v>0</v>
      </c>
      <c r="R121" s="93"/>
      <c r="S121" s="93"/>
      <c r="T121" s="93"/>
      <c r="U121" s="93"/>
      <c r="V121" s="93"/>
      <c r="W121" s="93"/>
      <c r="X121" s="93"/>
      <c r="Y121" s="93"/>
      <c r="Z121" s="93"/>
      <c r="AA121" s="93"/>
      <c r="AB121" s="93"/>
      <c r="AC121" s="93"/>
      <c r="AD121" s="93"/>
      <c r="AG121" s="93"/>
      <c r="AH121" s="93"/>
      <c r="AI121" s="93"/>
      <c r="AJ121" s="93"/>
      <c r="AK121" s="93"/>
      <c r="AL121" s="93"/>
      <c r="AM121" s="93"/>
      <c r="AN121" s="93"/>
      <c r="AO121" s="93"/>
      <c r="AP121" s="93"/>
      <c r="AQ121" s="93"/>
      <c r="AR121" s="93"/>
      <c r="AS121" s="93"/>
    </row>
    <row r="122" spans="2:45" ht="11.25" customHeight="1">
      <c r="B122" s="44">
        <f t="shared" si="73"/>
        <v>0</v>
      </c>
      <c r="C122" s="50">
        <f>(IF(+C93&gt;((+C$85*C42)*40),+C93-((+C$85*C42)*40),0))*(+C40*1.5)</f>
        <v>0</v>
      </c>
      <c r="D122" s="50">
        <f t="shared" ref="D122:N122" si="76">(IF(+D93&gt;((+D$85*D42)*40),+D93-((+D$85*D42)*40),0))*(+D40*1.5)</f>
        <v>0</v>
      </c>
      <c r="E122" s="50">
        <f t="shared" si="76"/>
        <v>0</v>
      </c>
      <c r="F122" s="50">
        <f t="shared" si="76"/>
        <v>0</v>
      </c>
      <c r="G122" s="50">
        <f t="shared" si="76"/>
        <v>0</v>
      </c>
      <c r="H122" s="50">
        <f t="shared" si="76"/>
        <v>0</v>
      </c>
      <c r="I122" s="50">
        <f t="shared" si="76"/>
        <v>0</v>
      </c>
      <c r="J122" s="50">
        <f t="shared" si="76"/>
        <v>0</v>
      </c>
      <c r="K122" s="50">
        <f t="shared" si="76"/>
        <v>0</v>
      </c>
      <c r="L122" s="50">
        <f t="shared" si="76"/>
        <v>0</v>
      </c>
      <c r="M122" s="50">
        <f t="shared" si="76"/>
        <v>0</v>
      </c>
      <c r="N122" s="50">
        <f t="shared" si="76"/>
        <v>0</v>
      </c>
      <c r="O122" s="50">
        <f t="shared" si="75"/>
        <v>0</v>
      </c>
      <c r="R122" s="93"/>
      <c r="S122" s="93"/>
      <c r="T122" s="93"/>
      <c r="U122" s="93"/>
      <c r="V122" s="93"/>
      <c r="W122" s="93"/>
      <c r="X122" s="93"/>
      <c r="Y122" s="93"/>
      <c r="Z122" s="93"/>
      <c r="AA122" s="93"/>
      <c r="AB122" s="93"/>
      <c r="AC122" s="93"/>
      <c r="AD122" s="93"/>
      <c r="AG122" s="93"/>
      <c r="AH122" s="93"/>
      <c r="AI122" s="93"/>
      <c r="AJ122" s="93"/>
      <c r="AK122" s="93"/>
      <c r="AL122" s="93"/>
      <c r="AM122" s="93"/>
      <c r="AN122" s="93"/>
      <c r="AO122" s="93"/>
      <c r="AP122" s="93"/>
      <c r="AQ122" s="93"/>
      <c r="AR122" s="93"/>
      <c r="AS122" s="93"/>
    </row>
    <row r="123" spans="2:45" ht="11.25" customHeight="1">
      <c r="B123" s="44">
        <f t="shared" si="73"/>
        <v>0</v>
      </c>
      <c r="C123" s="50">
        <f>(IF(+C94&gt;((+C$85*C48)*40),+C94-((+C$85*C48)*40),0))*(+C46*1.5)</f>
        <v>0</v>
      </c>
      <c r="D123" s="50">
        <f t="shared" ref="D123:N123" si="77">(IF(+D94&gt;((+D$85*D48)*40),+D94-((+D$85*D48)*40),0))*(+D46*1.5)</f>
        <v>0</v>
      </c>
      <c r="E123" s="50">
        <f t="shared" si="77"/>
        <v>0</v>
      </c>
      <c r="F123" s="50">
        <f t="shared" si="77"/>
        <v>0</v>
      </c>
      <c r="G123" s="50">
        <f t="shared" si="77"/>
        <v>0</v>
      </c>
      <c r="H123" s="50">
        <f t="shared" si="77"/>
        <v>0</v>
      </c>
      <c r="I123" s="50">
        <f t="shared" si="77"/>
        <v>0</v>
      </c>
      <c r="J123" s="50">
        <f t="shared" si="77"/>
        <v>0</v>
      </c>
      <c r="K123" s="50">
        <f t="shared" si="77"/>
        <v>0</v>
      </c>
      <c r="L123" s="50">
        <f t="shared" si="77"/>
        <v>0</v>
      </c>
      <c r="M123" s="50">
        <f t="shared" si="77"/>
        <v>0</v>
      </c>
      <c r="N123" s="50">
        <f t="shared" si="77"/>
        <v>0</v>
      </c>
      <c r="O123" s="50">
        <f t="shared" si="75"/>
        <v>0</v>
      </c>
      <c r="R123" s="93"/>
      <c r="S123" s="93"/>
      <c r="T123" s="93"/>
      <c r="U123" s="93"/>
      <c r="V123" s="93"/>
      <c r="W123" s="93"/>
      <c r="X123" s="93"/>
      <c r="Y123" s="93"/>
      <c r="Z123" s="93"/>
      <c r="AA123" s="93"/>
      <c r="AB123" s="93"/>
      <c r="AC123" s="93"/>
      <c r="AD123" s="93"/>
      <c r="AG123" s="93"/>
      <c r="AH123" s="93"/>
      <c r="AI123" s="93"/>
      <c r="AJ123" s="93"/>
      <c r="AK123" s="93"/>
      <c r="AL123" s="93"/>
      <c r="AM123" s="93"/>
      <c r="AN123" s="93"/>
      <c r="AO123" s="93"/>
      <c r="AP123" s="93"/>
      <c r="AQ123" s="93"/>
      <c r="AR123" s="93"/>
      <c r="AS123" s="93"/>
    </row>
    <row r="124" spans="2:45" ht="11.25" customHeight="1">
      <c r="B124" s="44">
        <f t="shared" si="73"/>
        <v>0</v>
      </c>
      <c r="C124" s="50">
        <f>(IF(+C95&gt;((+C$85*C54)*40),+C95-((+C$85*C54)*40),0))*(+C52*1.5)</f>
        <v>0</v>
      </c>
      <c r="D124" s="50">
        <f t="shared" ref="D124:N124" si="78">(IF(+D95&gt;((+D$85*D54)*40),+D95-((+D$85*D54)*40),0))*(+D52*1.5)</f>
        <v>0</v>
      </c>
      <c r="E124" s="50">
        <f t="shared" si="78"/>
        <v>0</v>
      </c>
      <c r="F124" s="50">
        <f t="shared" si="78"/>
        <v>0</v>
      </c>
      <c r="G124" s="50">
        <f t="shared" si="78"/>
        <v>0</v>
      </c>
      <c r="H124" s="50">
        <f t="shared" si="78"/>
        <v>0</v>
      </c>
      <c r="I124" s="50">
        <f t="shared" si="78"/>
        <v>0</v>
      </c>
      <c r="J124" s="50">
        <f t="shared" si="78"/>
        <v>0</v>
      </c>
      <c r="K124" s="50">
        <f t="shared" si="78"/>
        <v>0</v>
      </c>
      <c r="L124" s="50">
        <f t="shared" si="78"/>
        <v>0</v>
      </c>
      <c r="M124" s="50">
        <f t="shared" si="78"/>
        <v>0</v>
      </c>
      <c r="N124" s="50">
        <f t="shared" si="78"/>
        <v>0</v>
      </c>
      <c r="O124" s="50">
        <f t="shared" si="75"/>
        <v>0</v>
      </c>
      <c r="R124" s="93"/>
      <c r="S124" s="93"/>
      <c r="T124" s="93"/>
      <c r="U124" s="93"/>
      <c r="V124" s="93"/>
      <c r="W124" s="93"/>
      <c r="X124" s="93"/>
      <c r="Y124" s="93"/>
      <c r="Z124" s="93"/>
      <c r="AA124" s="93"/>
      <c r="AB124" s="93"/>
      <c r="AC124" s="93"/>
      <c r="AD124" s="93"/>
      <c r="AG124" s="93"/>
      <c r="AH124" s="93"/>
      <c r="AI124" s="93"/>
      <c r="AJ124" s="93"/>
      <c r="AK124" s="93"/>
      <c r="AL124" s="93"/>
      <c r="AM124" s="93"/>
      <c r="AN124" s="93"/>
      <c r="AO124" s="93"/>
      <c r="AP124" s="93"/>
      <c r="AQ124" s="93"/>
      <c r="AR124" s="93"/>
      <c r="AS124" s="93"/>
    </row>
    <row r="125" spans="2:45" ht="11.25" customHeight="1">
      <c r="B125" s="44">
        <f t="shared" si="73"/>
        <v>0</v>
      </c>
      <c r="C125" s="50">
        <f>(IF(+C96&gt;((+C$85*C60)*40),+C96-((+C$85*C60)*40),0))*(+C58*1.5)</f>
        <v>0</v>
      </c>
      <c r="D125" s="50">
        <f t="shared" ref="D125:N125" si="79">(IF(+D96&gt;((+D$85*D60)*40),+D96-((+D$85*D60)*40),0))*(+D58*1.5)</f>
        <v>0</v>
      </c>
      <c r="E125" s="50">
        <f t="shared" si="79"/>
        <v>0</v>
      </c>
      <c r="F125" s="50">
        <f t="shared" si="79"/>
        <v>0</v>
      </c>
      <c r="G125" s="50">
        <f t="shared" si="79"/>
        <v>0</v>
      </c>
      <c r="H125" s="50">
        <f t="shared" si="79"/>
        <v>0</v>
      </c>
      <c r="I125" s="50">
        <f t="shared" si="79"/>
        <v>0</v>
      </c>
      <c r="J125" s="50">
        <f t="shared" si="79"/>
        <v>0</v>
      </c>
      <c r="K125" s="50">
        <f t="shared" si="79"/>
        <v>0</v>
      </c>
      <c r="L125" s="50">
        <f t="shared" si="79"/>
        <v>0</v>
      </c>
      <c r="M125" s="50">
        <f t="shared" si="79"/>
        <v>0</v>
      </c>
      <c r="N125" s="50">
        <f t="shared" si="79"/>
        <v>0</v>
      </c>
      <c r="O125" s="50">
        <f t="shared" si="75"/>
        <v>0</v>
      </c>
      <c r="R125" s="93"/>
      <c r="S125" s="93"/>
      <c r="T125" s="93"/>
      <c r="U125" s="93"/>
      <c r="V125" s="93"/>
      <c r="W125" s="93"/>
      <c r="X125" s="93"/>
      <c r="Y125" s="93"/>
      <c r="Z125" s="93"/>
      <c r="AA125" s="93"/>
      <c r="AB125" s="93"/>
      <c r="AC125" s="93"/>
      <c r="AD125" s="93"/>
      <c r="AG125" s="93"/>
      <c r="AH125" s="93"/>
      <c r="AI125" s="93"/>
      <c r="AJ125" s="93"/>
      <c r="AK125" s="93"/>
      <c r="AL125" s="93"/>
      <c r="AM125" s="93"/>
      <c r="AN125" s="93"/>
      <c r="AO125" s="93"/>
      <c r="AP125" s="93"/>
      <c r="AQ125" s="93"/>
      <c r="AR125" s="93"/>
      <c r="AS125" s="93"/>
    </row>
    <row r="126" spans="2:45" ht="11.25" customHeight="1">
      <c r="B126" s="44">
        <f t="shared" si="73"/>
        <v>0</v>
      </c>
      <c r="C126" s="50">
        <f>(IF(+C97&gt;((+C$85*C66)*40),+C97-((+C$85*C66)*40),0))*(+C64*1.5)</f>
        <v>0</v>
      </c>
      <c r="D126" s="50">
        <f t="shared" ref="D126:N126" si="80">(IF(+D97&gt;((+D$85*D66)*40),+D97-((+D$85*D66)*40),0))*(+D64*1.5)</f>
        <v>0</v>
      </c>
      <c r="E126" s="50">
        <f t="shared" si="80"/>
        <v>0</v>
      </c>
      <c r="F126" s="50">
        <f t="shared" si="80"/>
        <v>0</v>
      </c>
      <c r="G126" s="50">
        <f t="shared" si="80"/>
        <v>0</v>
      </c>
      <c r="H126" s="50">
        <f t="shared" si="80"/>
        <v>0</v>
      </c>
      <c r="I126" s="50">
        <f t="shared" si="80"/>
        <v>0</v>
      </c>
      <c r="J126" s="50">
        <f t="shared" si="80"/>
        <v>0</v>
      </c>
      <c r="K126" s="50">
        <f t="shared" si="80"/>
        <v>0</v>
      </c>
      <c r="L126" s="50">
        <f t="shared" si="80"/>
        <v>0</v>
      </c>
      <c r="M126" s="50">
        <f t="shared" si="80"/>
        <v>0</v>
      </c>
      <c r="N126" s="50">
        <f t="shared" si="80"/>
        <v>0</v>
      </c>
      <c r="O126" s="50">
        <f t="shared" si="75"/>
        <v>0</v>
      </c>
      <c r="R126" s="93"/>
      <c r="S126" s="93"/>
      <c r="T126" s="93"/>
      <c r="U126" s="93"/>
      <c r="V126" s="93"/>
      <c r="W126" s="93"/>
      <c r="X126" s="93"/>
      <c r="Y126" s="93"/>
      <c r="Z126" s="93"/>
      <c r="AA126" s="93"/>
      <c r="AB126" s="93"/>
      <c r="AC126" s="93"/>
      <c r="AD126" s="93"/>
      <c r="AG126" s="93"/>
      <c r="AH126" s="93"/>
      <c r="AI126" s="93"/>
      <c r="AJ126" s="93"/>
      <c r="AK126" s="93"/>
      <c r="AL126" s="93"/>
      <c r="AM126" s="93"/>
      <c r="AN126" s="93"/>
      <c r="AO126" s="93"/>
      <c r="AP126" s="93"/>
      <c r="AQ126" s="93"/>
      <c r="AR126" s="93"/>
      <c r="AS126" s="93"/>
    </row>
    <row r="127" spans="2:45" ht="11.25" customHeight="1">
      <c r="B127" s="44">
        <f t="shared" si="73"/>
        <v>0</v>
      </c>
      <c r="C127" s="50">
        <f>(IF(+C98&gt;((+C$85*C72)*40),+C98-((+C$85*C72)*40),0))*(+C70*1.5)</f>
        <v>0</v>
      </c>
      <c r="D127" s="50">
        <f t="shared" ref="D127:N127" si="81">(IF(+D98&gt;((+D$85*D72)*40),+D98-((+D$85*D72)*40),0))*(+D70*1.5)</f>
        <v>0</v>
      </c>
      <c r="E127" s="50">
        <f t="shared" si="81"/>
        <v>0</v>
      </c>
      <c r="F127" s="50">
        <f t="shared" si="81"/>
        <v>0</v>
      </c>
      <c r="G127" s="50">
        <f t="shared" si="81"/>
        <v>0</v>
      </c>
      <c r="H127" s="50">
        <f t="shared" si="81"/>
        <v>0</v>
      </c>
      <c r="I127" s="50">
        <f t="shared" si="81"/>
        <v>0</v>
      </c>
      <c r="J127" s="50">
        <f t="shared" si="81"/>
        <v>0</v>
      </c>
      <c r="K127" s="50">
        <f t="shared" si="81"/>
        <v>0</v>
      </c>
      <c r="L127" s="50">
        <f t="shared" si="81"/>
        <v>0</v>
      </c>
      <c r="M127" s="50">
        <f t="shared" si="81"/>
        <v>0</v>
      </c>
      <c r="N127" s="50">
        <f t="shared" si="81"/>
        <v>0</v>
      </c>
      <c r="O127" s="50">
        <f t="shared" si="75"/>
        <v>0</v>
      </c>
      <c r="R127" s="93"/>
      <c r="S127" s="93"/>
      <c r="T127" s="93"/>
      <c r="U127" s="93"/>
      <c r="V127" s="93"/>
      <c r="W127" s="93"/>
      <c r="X127" s="93"/>
      <c r="Y127" s="93"/>
      <c r="Z127" s="93"/>
      <c r="AA127" s="93"/>
      <c r="AB127" s="93"/>
      <c r="AC127" s="93"/>
      <c r="AD127" s="93"/>
      <c r="AG127" s="93"/>
      <c r="AH127" s="93"/>
      <c r="AI127" s="93"/>
      <c r="AJ127" s="93"/>
      <c r="AK127" s="93"/>
      <c r="AL127" s="93"/>
      <c r="AM127" s="93"/>
      <c r="AN127" s="93"/>
      <c r="AO127" s="93"/>
      <c r="AP127" s="93"/>
      <c r="AQ127" s="93"/>
      <c r="AR127" s="93"/>
      <c r="AS127" s="93"/>
    </row>
    <row r="128" spans="2:45" ht="11.25" customHeight="1">
      <c r="B128" s="44">
        <f t="shared" si="73"/>
        <v>0</v>
      </c>
      <c r="C128" s="50">
        <f>(IF(+C99&gt;((+C$85*C78)*40),+C99-((+C$85*C78)*40),0))*(+C76*1.5)</f>
        <v>0</v>
      </c>
      <c r="D128" s="50">
        <f t="shared" ref="D128:N128" si="82">(IF(+D99&gt;((+D$85*D78)*40),+D99-((+D$85*D78)*40),0))*(+D76*1.5)</f>
        <v>0</v>
      </c>
      <c r="E128" s="50">
        <f t="shared" si="82"/>
        <v>0</v>
      </c>
      <c r="F128" s="50">
        <f t="shared" si="82"/>
        <v>0</v>
      </c>
      <c r="G128" s="50">
        <f t="shared" si="82"/>
        <v>0</v>
      </c>
      <c r="H128" s="50">
        <f t="shared" si="82"/>
        <v>0</v>
      </c>
      <c r="I128" s="50">
        <f t="shared" si="82"/>
        <v>0</v>
      </c>
      <c r="J128" s="50">
        <f t="shared" si="82"/>
        <v>0</v>
      </c>
      <c r="K128" s="50">
        <f t="shared" si="82"/>
        <v>0</v>
      </c>
      <c r="L128" s="50">
        <f t="shared" si="82"/>
        <v>0</v>
      </c>
      <c r="M128" s="50">
        <f t="shared" si="82"/>
        <v>0</v>
      </c>
      <c r="N128" s="50">
        <f t="shared" si="82"/>
        <v>0</v>
      </c>
      <c r="O128" s="50">
        <f>SUM(C128:N128)</f>
        <v>0</v>
      </c>
      <c r="R128" s="93"/>
      <c r="S128" s="93"/>
      <c r="T128" s="93"/>
      <c r="U128" s="93"/>
      <c r="V128" s="93"/>
      <c r="W128" s="93"/>
      <c r="X128" s="93"/>
      <c r="Y128" s="93"/>
      <c r="Z128" s="93"/>
      <c r="AA128" s="93"/>
      <c r="AB128" s="93"/>
      <c r="AC128" s="93"/>
      <c r="AD128" s="93"/>
      <c r="AG128" s="93"/>
      <c r="AH128" s="93"/>
      <c r="AI128" s="93"/>
      <c r="AJ128" s="93"/>
      <c r="AK128" s="93"/>
      <c r="AL128" s="93"/>
      <c r="AM128" s="93"/>
      <c r="AN128" s="93"/>
      <c r="AO128" s="93"/>
      <c r="AP128" s="93"/>
      <c r="AQ128" s="93"/>
      <c r="AR128" s="93"/>
      <c r="AS128" s="93"/>
    </row>
    <row r="129" spans="2:45" ht="11.25" customHeight="1">
      <c r="B129" s="11" t="s">
        <v>91</v>
      </c>
      <c r="C129" s="50">
        <f>SUM(C117:C128)</f>
        <v>0</v>
      </c>
      <c r="D129" s="50">
        <f t="shared" ref="D129:N129" si="83">SUM(D117:D128)</f>
        <v>0</v>
      </c>
      <c r="E129" s="50">
        <f t="shared" si="83"/>
        <v>0</v>
      </c>
      <c r="F129" s="50">
        <f t="shared" si="83"/>
        <v>0</v>
      </c>
      <c r="G129" s="50">
        <f t="shared" si="83"/>
        <v>0</v>
      </c>
      <c r="H129" s="50">
        <f t="shared" si="83"/>
        <v>0</v>
      </c>
      <c r="I129" s="50">
        <f t="shared" si="83"/>
        <v>0</v>
      </c>
      <c r="J129" s="50">
        <f t="shared" si="83"/>
        <v>0</v>
      </c>
      <c r="K129" s="50">
        <f t="shared" si="83"/>
        <v>0</v>
      </c>
      <c r="L129" s="50">
        <f t="shared" si="83"/>
        <v>0</v>
      </c>
      <c r="M129" s="50">
        <f t="shared" si="83"/>
        <v>0</v>
      </c>
      <c r="N129" s="50">
        <f t="shared" si="83"/>
        <v>0</v>
      </c>
      <c r="O129" s="50">
        <f>SUM(C129:N129)</f>
        <v>0</v>
      </c>
      <c r="Q129" s="51"/>
      <c r="R129" s="93"/>
      <c r="S129" s="93"/>
      <c r="T129" s="93"/>
      <c r="U129" s="93"/>
      <c r="V129" s="93"/>
      <c r="W129" s="93"/>
      <c r="X129" s="93"/>
      <c r="Y129" s="93"/>
      <c r="Z129" s="93"/>
      <c r="AA129" s="93"/>
      <c r="AB129" s="93"/>
      <c r="AC129" s="93"/>
      <c r="AD129" s="93"/>
      <c r="AF129" s="51"/>
      <c r="AG129" s="93"/>
      <c r="AH129" s="93"/>
      <c r="AI129" s="93"/>
      <c r="AJ129" s="93"/>
      <c r="AK129" s="93"/>
      <c r="AL129" s="93"/>
      <c r="AM129" s="93"/>
      <c r="AN129" s="93"/>
      <c r="AO129" s="93"/>
      <c r="AP129" s="93"/>
      <c r="AQ129" s="93"/>
      <c r="AR129" s="93"/>
      <c r="AS129" s="93"/>
    </row>
    <row r="130" spans="2:45" ht="11.25" customHeight="1">
      <c r="B130" s="51"/>
      <c r="C130" s="41"/>
      <c r="D130" s="41"/>
      <c r="E130" s="41"/>
      <c r="F130" s="41"/>
      <c r="G130" s="41"/>
      <c r="H130" s="41"/>
      <c r="I130" s="41"/>
      <c r="J130" s="41"/>
      <c r="K130" s="41"/>
      <c r="L130" s="41"/>
      <c r="M130" s="41"/>
      <c r="N130" s="41"/>
      <c r="O130" s="41"/>
      <c r="Q130" s="51"/>
      <c r="R130" s="93"/>
      <c r="S130" s="93"/>
      <c r="T130" s="93"/>
      <c r="U130" s="93"/>
      <c r="V130" s="93"/>
      <c r="W130" s="93"/>
      <c r="X130" s="93"/>
      <c r="Y130" s="93"/>
      <c r="Z130" s="93"/>
      <c r="AA130" s="93"/>
      <c r="AB130" s="93"/>
      <c r="AC130" s="93"/>
      <c r="AD130" s="93"/>
      <c r="AF130" s="51"/>
      <c r="AG130" s="93"/>
      <c r="AH130" s="93"/>
      <c r="AI130" s="93"/>
      <c r="AJ130" s="93"/>
      <c r="AK130" s="93"/>
      <c r="AL130" s="93"/>
      <c r="AM130" s="93"/>
      <c r="AN130" s="93"/>
      <c r="AO130" s="93"/>
      <c r="AP130" s="93"/>
      <c r="AQ130" s="93"/>
      <c r="AR130" s="93"/>
      <c r="AS130" s="93"/>
    </row>
    <row r="131" spans="2:45" ht="11.25" customHeight="1">
      <c r="B131" s="11" t="s">
        <v>92</v>
      </c>
      <c r="C131" s="43" t="str">
        <f>+C116</f>
        <v>Month 1</v>
      </c>
      <c r="D131" s="43" t="str">
        <f t="shared" ref="D131:O131" si="84">+D116</f>
        <v>Month 2</v>
      </c>
      <c r="E131" s="43" t="str">
        <f t="shared" si="84"/>
        <v>Month 3</v>
      </c>
      <c r="F131" s="43" t="str">
        <f t="shared" si="84"/>
        <v>Month 4</v>
      </c>
      <c r="G131" s="43" t="str">
        <f t="shared" si="84"/>
        <v>Month 5</v>
      </c>
      <c r="H131" s="43" t="str">
        <f t="shared" si="84"/>
        <v>Month 6</v>
      </c>
      <c r="I131" s="43" t="str">
        <f t="shared" si="84"/>
        <v>Month 7</v>
      </c>
      <c r="J131" s="43" t="str">
        <f t="shared" si="84"/>
        <v>Month 8</v>
      </c>
      <c r="K131" s="43" t="str">
        <f t="shared" si="84"/>
        <v>Month 9</v>
      </c>
      <c r="L131" s="43" t="str">
        <f t="shared" si="84"/>
        <v>Month 10</v>
      </c>
      <c r="M131" s="43" t="str">
        <f t="shared" si="84"/>
        <v>Month 11</v>
      </c>
      <c r="N131" s="43" t="str">
        <f t="shared" si="84"/>
        <v>Month 12</v>
      </c>
      <c r="O131" s="43" t="str">
        <f t="shared" si="84"/>
        <v>TOTAL</v>
      </c>
      <c r="Q131" s="51"/>
      <c r="R131" s="97"/>
      <c r="S131" s="97"/>
      <c r="T131" s="97"/>
      <c r="U131" s="97"/>
      <c r="V131" s="97"/>
      <c r="W131" s="97"/>
      <c r="X131" s="97"/>
      <c r="Y131" s="97"/>
      <c r="Z131" s="97"/>
      <c r="AA131" s="97"/>
      <c r="AB131" s="97"/>
      <c r="AC131" s="97"/>
      <c r="AD131" s="97"/>
      <c r="AF131" s="51"/>
      <c r="AG131" s="97"/>
      <c r="AH131" s="97"/>
      <c r="AI131" s="97"/>
      <c r="AJ131" s="97"/>
      <c r="AK131" s="97"/>
      <c r="AL131" s="97"/>
      <c r="AM131" s="97"/>
      <c r="AN131" s="97"/>
      <c r="AO131" s="97"/>
      <c r="AP131" s="97"/>
      <c r="AQ131" s="97"/>
      <c r="AR131" s="97"/>
      <c r="AS131" s="97"/>
    </row>
    <row r="132" spans="2:45" ht="11.25" customHeight="1">
      <c r="B132" s="44">
        <f>+B117</f>
        <v>0</v>
      </c>
      <c r="C132" s="50">
        <f t="shared" ref="C132:N135" si="85">+C102+C117</f>
        <v>0</v>
      </c>
      <c r="D132" s="50">
        <f t="shared" si="85"/>
        <v>0</v>
      </c>
      <c r="E132" s="50">
        <f t="shared" si="85"/>
        <v>0</v>
      </c>
      <c r="F132" s="50">
        <f t="shared" si="85"/>
        <v>0</v>
      </c>
      <c r="G132" s="50">
        <f t="shared" si="85"/>
        <v>0</v>
      </c>
      <c r="H132" s="50">
        <f t="shared" si="85"/>
        <v>0</v>
      </c>
      <c r="I132" s="50">
        <f t="shared" si="85"/>
        <v>0</v>
      </c>
      <c r="J132" s="50">
        <f t="shared" si="85"/>
        <v>0</v>
      </c>
      <c r="K132" s="50">
        <f t="shared" si="85"/>
        <v>0</v>
      </c>
      <c r="L132" s="50">
        <f t="shared" si="85"/>
        <v>0</v>
      </c>
      <c r="M132" s="50">
        <f t="shared" si="85"/>
        <v>0</v>
      </c>
      <c r="N132" s="50">
        <f t="shared" si="85"/>
        <v>0</v>
      </c>
      <c r="O132" s="50">
        <f>SUM(C132:N132)</f>
        <v>0</v>
      </c>
      <c r="R132" s="93"/>
      <c r="S132" s="93"/>
      <c r="T132" s="93"/>
      <c r="U132" s="93"/>
      <c r="V132" s="93"/>
      <c r="W132" s="93"/>
      <c r="X132" s="93"/>
      <c r="Y132" s="93"/>
      <c r="Z132" s="93"/>
      <c r="AA132" s="93"/>
      <c r="AB132" s="93"/>
      <c r="AC132" s="93"/>
      <c r="AD132" s="93"/>
      <c r="AG132" s="93"/>
      <c r="AH132" s="93"/>
      <c r="AI132" s="93"/>
      <c r="AJ132" s="93"/>
      <c r="AK132" s="93"/>
      <c r="AL132" s="93"/>
      <c r="AM132" s="93"/>
      <c r="AN132" s="93"/>
      <c r="AO132" s="93"/>
      <c r="AP132" s="93"/>
      <c r="AQ132" s="93"/>
      <c r="AR132" s="93"/>
      <c r="AS132" s="93"/>
    </row>
    <row r="133" spans="2:45" ht="11.25" customHeight="1">
      <c r="B133" s="44">
        <f>+B118</f>
        <v>0</v>
      </c>
      <c r="C133" s="50">
        <f t="shared" si="85"/>
        <v>0</v>
      </c>
      <c r="D133" s="50">
        <f t="shared" si="85"/>
        <v>0</v>
      </c>
      <c r="E133" s="50">
        <f t="shared" si="85"/>
        <v>0</v>
      </c>
      <c r="F133" s="50">
        <f t="shared" si="85"/>
        <v>0</v>
      </c>
      <c r="G133" s="50">
        <f t="shared" si="85"/>
        <v>0</v>
      </c>
      <c r="H133" s="50">
        <f t="shared" si="85"/>
        <v>0</v>
      </c>
      <c r="I133" s="50">
        <f t="shared" si="85"/>
        <v>0</v>
      </c>
      <c r="J133" s="50">
        <f t="shared" si="85"/>
        <v>0</v>
      </c>
      <c r="K133" s="50">
        <f t="shared" si="85"/>
        <v>0</v>
      </c>
      <c r="L133" s="50">
        <f t="shared" si="85"/>
        <v>0</v>
      </c>
      <c r="M133" s="50">
        <f t="shared" si="85"/>
        <v>0</v>
      </c>
      <c r="N133" s="50">
        <f t="shared" si="85"/>
        <v>0</v>
      </c>
      <c r="O133" s="50">
        <f>SUM(C133:N133)</f>
        <v>0</v>
      </c>
      <c r="R133" s="93"/>
      <c r="S133" s="93"/>
      <c r="T133" s="93"/>
      <c r="U133" s="93"/>
      <c r="V133" s="93"/>
      <c r="W133" s="93"/>
      <c r="X133" s="93"/>
      <c r="Y133" s="93"/>
      <c r="Z133" s="93"/>
      <c r="AA133" s="93"/>
      <c r="AB133" s="93"/>
      <c r="AC133" s="93"/>
      <c r="AD133" s="93"/>
      <c r="AG133" s="93"/>
      <c r="AH133" s="93"/>
      <c r="AI133" s="93"/>
      <c r="AJ133" s="93"/>
      <c r="AK133" s="93"/>
      <c r="AL133" s="93"/>
      <c r="AM133" s="93"/>
      <c r="AN133" s="93"/>
      <c r="AO133" s="93"/>
      <c r="AP133" s="93"/>
      <c r="AQ133" s="93"/>
      <c r="AR133" s="93"/>
      <c r="AS133" s="93"/>
    </row>
    <row r="134" spans="2:45" ht="11.25" customHeight="1">
      <c r="B134" s="44">
        <f>+B119</f>
        <v>0</v>
      </c>
      <c r="C134" s="50">
        <f t="shared" si="85"/>
        <v>0</v>
      </c>
      <c r="D134" s="50">
        <f t="shared" si="85"/>
        <v>0</v>
      </c>
      <c r="E134" s="50">
        <f t="shared" si="85"/>
        <v>0</v>
      </c>
      <c r="F134" s="50">
        <f t="shared" si="85"/>
        <v>0</v>
      </c>
      <c r="G134" s="50">
        <f t="shared" si="85"/>
        <v>0</v>
      </c>
      <c r="H134" s="50">
        <f t="shared" si="85"/>
        <v>0</v>
      </c>
      <c r="I134" s="50">
        <f t="shared" si="85"/>
        <v>0</v>
      </c>
      <c r="J134" s="50">
        <f t="shared" si="85"/>
        <v>0</v>
      </c>
      <c r="K134" s="50">
        <f t="shared" si="85"/>
        <v>0</v>
      </c>
      <c r="L134" s="50">
        <f t="shared" si="85"/>
        <v>0</v>
      </c>
      <c r="M134" s="50">
        <f t="shared" si="85"/>
        <v>0</v>
      </c>
      <c r="N134" s="50">
        <f t="shared" si="85"/>
        <v>0</v>
      </c>
      <c r="O134" s="50">
        <f>SUM(C134:N134)</f>
        <v>0</v>
      </c>
      <c r="R134" s="93"/>
      <c r="S134" s="93"/>
      <c r="T134" s="93"/>
      <c r="U134" s="93"/>
      <c r="V134" s="93"/>
      <c r="W134" s="93"/>
      <c r="X134" s="93"/>
      <c r="Y134" s="93"/>
      <c r="Z134" s="93"/>
      <c r="AA134" s="93"/>
      <c r="AB134" s="93"/>
      <c r="AC134" s="93"/>
      <c r="AD134" s="93"/>
      <c r="AG134" s="93"/>
      <c r="AH134" s="93"/>
      <c r="AI134" s="93"/>
      <c r="AJ134" s="93"/>
      <c r="AK134" s="93"/>
      <c r="AL134" s="93"/>
      <c r="AM134" s="93"/>
      <c r="AN134" s="93"/>
      <c r="AO134" s="93"/>
      <c r="AP134" s="93"/>
      <c r="AQ134" s="93"/>
      <c r="AR134" s="93"/>
      <c r="AS134" s="93"/>
    </row>
    <row r="135" spans="2:45" ht="11.25" customHeight="1">
      <c r="B135" s="44">
        <f>+B120</f>
        <v>0</v>
      </c>
      <c r="C135" s="50">
        <f>+C105+C120</f>
        <v>0</v>
      </c>
      <c r="D135" s="50">
        <f t="shared" si="85"/>
        <v>0</v>
      </c>
      <c r="E135" s="50">
        <f t="shared" si="85"/>
        <v>0</v>
      </c>
      <c r="F135" s="50">
        <f t="shared" si="85"/>
        <v>0</v>
      </c>
      <c r="G135" s="50">
        <f t="shared" si="85"/>
        <v>0</v>
      </c>
      <c r="H135" s="50">
        <f t="shared" si="85"/>
        <v>0</v>
      </c>
      <c r="I135" s="50">
        <f t="shared" si="85"/>
        <v>0</v>
      </c>
      <c r="J135" s="50">
        <f t="shared" si="85"/>
        <v>0</v>
      </c>
      <c r="K135" s="50">
        <f t="shared" si="85"/>
        <v>0</v>
      </c>
      <c r="L135" s="50">
        <f t="shared" si="85"/>
        <v>0</v>
      </c>
      <c r="M135" s="50">
        <f t="shared" si="85"/>
        <v>0</v>
      </c>
      <c r="N135" s="50">
        <f t="shared" si="85"/>
        <v>0</v>
      </c>
      <c r="O135" s="50">
        <f>SUM(C135:N135)</f>
        <v>0</v>
      </c>
      <c r="R135" s="93"/>
      <c r="S135" s="93"/>
      <c r="T135" s="93"/>
      <c r="U135" s="93"/>
      <c r="V135" s="93"/>
      <c r="W135" s="93"/>
      <c r="X135" s="93"/>
      <c r="Y135" s="93"/>
      <c r="Z135" s="93"/>
      <c r="AA135" s="93"/>
      <c r="AB135" s="93"/>
      <c r="AC135" s="93"/>
      <c r="AD135" s="93"/>
      <c r="AG135" s="93"/>
      <c r="AH135" s="93"/>
      <c r="AI135" s="93"/>
      <c r="AJ135" s="93"/>
      <c r="AK135" s="93"/>
      <c r="AL135" s="93"/>
      <c r="AM135" s="93"/>
      <c r="AN135" s="93"/>
      <c r="AO135" s="93"/>
      <c r="AP135" s="93"/>
      <c r="AQ135" s="93"/>
      <c r="AR135" s="93"/>
      <c r="AS135" s="93"/>
    </row>
    <row r="136" spans="2:45" ht="11.25" customHeight="1">
      <c r="B136" s="44">
        <f t="shared" ref="B136:B143" si="86">+B121</f>
        <v>0</v>
      </c>
      <c r="C136" s="50">
        <f t="shared" ref="C136:N143" si="87">+C106+C121</f>
        <v>0</v>
      </c>
      <c r="D136" s="50">
        <f t="shared" si="87"/>
        <v>0</v>
      </c>
      <c r="E136" s="50">
        <f t="shared" si="87"/>
        <v>0</v>
      </c>
      <c r="F136" s="50">
        <f t="shared" si="87"/>
        <v>0</v>
      </c>
      <c r="G136" s="50">
        <f t="shared" si="87"/>
        <v>0</v>
      </c>
      <c r="H136" s="50">
        <f t="shared" si="87"/>
        <v>0</v>
      </c>
      <c r="I136" s="50">
        <f t="shared" si="87"/>
        <v>0</v>
      </c>
      <c r="J136" s="50">
        <f t="shared" si="87"/>
        <v>0</v>
      </c>
      <c r="K136" s="50">
        <f t="shared" si="87"/>
        <v>0</v>
      </c>
      <c r="L136" s="50">
        <f t="shared" si="87"/>
        <v>0</v>
      </c>
      <c r="M136" s="50">
        <f t="shared" si="87"/>
        <v>0</v>
      </c>
      <c r="N136" s="50">
        <f t="shared" si="87"/>
        <v>0</v>
      </c>
      <c r="O136" s="50">
        <f t="shared" ref="O136:O143" si="88">SUM(C136:N136)</f>
        <v>0</v>
      </c>
      <c r="R136" s="93"/>
      <c r="S136" s="93"/>
      <c r="T136" s="93"/>
      <c r="U136" s="93"/>
      <c r="V136" s="93"/>
      <c r="W136" s="93"/>
      <c r="X136" s="93"/>
      <c r="Y136" s="93"/>
      <c r="Z136" s="93"/>
      <c r="AA136" s="93"/>
      <c r="AB136" s="93"/>
      <c r="AC136" s="93"/>
      <c r="AD136" s="93"/>
      <c r="AG136" s="93"/>
      <c r="AH136" s="93"/>
      <c r="AI136" s="93"/>
      <c r="AJ136" s="93"/>
      <c r="AK136" s="93"/>
      <c r="AL136" s="93"/>
      <c r="AM136" s="93"/>
      <c r="AN136" s="93"/>
      <c r="AO136" s="93"/>
      <c r="AP136" s="93"/>
      <c r="AQ136" s="93"/>
      <c r="AR136" s="93"/>
      <c r="AS136" s="93"/>
    </row>
    <row r="137" spans="2:45" ht="11.25" customHeight="1">
      <c r="B137" s="44">
        <f t="shared" si="86"/>
        <v>0</v>
      </c>
      <c r="C137" s="50">
        <f t="shared" si="87"/>
        <v>0</v>
      </c>
      <c r="D137" s="50">
        <f t="shared" si="87"/>
        <v>0</v>
      </c>
      <c r="E137" s="50">
        <f t="shared" si="87"/>
        <v>0</v>
      </c>
      <c r="F137" s="50">
        <f t="shared" si="87"/>
        <v>0</v>
      </c>
      <c r="G137" s="50">
        <f t="shared" si="87"/>
        <v>0</v>
      </c>
      <c r="H137" s="50">
        <f t="shared" si="87"/>
        <v>0</v>
      </c>
      <c r="I137" s="50">
        <f t="shared" si="87"/>
        <v>0</v>
      </c>
      <c r="J137" s="50">
        <f t="shared" si="87"/>
        <v>0</v>
      </c>
      <c r="K137" s="50">
        <f t="shared" si="87"/>
        <v>0</v>
      </c>
      <c r="L137" s="50">
        <f t="shared" si="87"/>
        <v>0</v>
      </c>
      <c r="M137" s="50">
        <f t="shared" si="87"/>
        <v>0</v>
      </c>
      <c r="N137" s="50">
        <f t="shared" si="87"/>
        <v>0</v>
      </c>
      <c r="O137" s="50">
        <f>SUM(C137:N137)</f>
        <v>0</v>
      </c>
      <c r="R137" s="93"/>
      <c r="S137" s="93"/>
      <c r="T137" s="93"/>
      <c r="U137" s="93"/>
      <c r="V137" s="93"/>
      <c r="W137" s="93"/>
      <c r="X137" s="93"/>
      <c r="Y137" s="93"/>
      <c r="Z137" s="93"/>
      <c r="AA137" s="93"/>
      <c r="AB137" s="93"/>
      <c r="AC137" s="93"/>
      <c r="AD137" s="93"/>
      <c r="AG137" s="93"/>
      <c r="AH137" s="93"/>
      <c r="AI137" s="93"/>
      <c r="AJ137" s="93"/>
      <c r="AK137" s="93"/>
      <c r="AL137" s="93"/>
      <c r="AM137" s="93"/>
      <c r="AN137" s="93"/>
      <c r="AO137" s="93"/>
      <c r="AP137" s="93"/>
      <c r="AQ137" s="93"/>
      <c r="AR137" s="93"/>
      <c r="AS137" s="93"/>
    </row>
    <row r="138" spans="2:45" ht="11.25" customHeight="1">
      <c r="B138" s="44">
        <f t="shared" si="86"/>
        <v>0</v>
      </c>
      <c r="C138" s="50">
        <f t="shared" si="87"/>
        <v>0</v>
      </c>
      <c r="D138" s="50">
        <f t="shared" si="87"/>
        <v>0</v>
      </c>
      <c r="E138" s="50">
        <f t="shared" si="87"/>
        <v>0</v>
      </c>
      <c r="F138" s="50">
        <f t="shared" si="87"/>
        <v>0</v>
      </c>
      <c r="G138" s="50">
        <f t="shared" si="87"/>
        <v>0</v>
      </c>
      <c r="H138" s="50">
        <f t="shared" si="87"/>
        <v>0</v>
      </c>
      <c r="I138" s="50">
        <f t="shared" si="87"/>
        <v>0</v>
      </c>
      <c r="J138" s="50">
        <f t="shared" si="87"/>
        <v>0</v>
      </c>
      <c r="K138" s="50">
        <f t="shared" si="87"/>
        <v>0</v>
      </c>
      <c r="L138" s="50">
        <f t="shared" si="87"/>
        <v>0</v>
      </c>
      <c r="M138" s="50">
        <f t="shared" si="87"/>
        <v>0</v>
      </c>
      <c r="N138" s="50">
        <f t="shared" si="87"/>
        <v>0</v>
      </c>
      <c r="O138" s="50">
        <f t="shared" si="88"/>
        <v>0</v>
      </c>
      <c r="R138" s="93"/>
      <c r="S138" s="93"/>
      <c r="T138" s="93"/>
      <c r="U138" s="93"/>
      <c r="V138" s="93"/>
      <c r="W138" s="93"/>
      <c r="X138" s="93"/>
      <c r="Y138" s="93"/>
      <c r="Z138" s="93"/>
      <c r="AA138" s="93"/>
      <c r="AB138" s="93"/>
      <c r="AC138" s="93"/>
      <c r="AD138" s="93"/>
      <c r="AG138" s="93"/>
      <c r="AH138" s="93"/>
      <c r="AI138" s="93"/>
      <c r="AJ138" s="93"/>
      <c r="AK138" s="93"/>
      <c r="AL138" s="93"/>
      <c r="AM138" s="93"/>
      <c r="AN138" s="93"/>
      <c r="AO138" s="93"/>
      <c r="AP138" s="93"/>
      <c r="AQ138" s="93"/>
      <c r="AR138" s="93"/>
      <c r="AS138" s="93"/>
    </row>
    <row r="139" spans="2:45" ht="11.25" customHeight="1">
      <c r="B139" s="44">
        <f t="shared" si="86"/>
        <v>0</v>
      </c>
      <c r="C139" s="50">
        <f t="shared" si="87"/>
        <v>0</v>
      </c>
      <c r="D139" s="50">
        <f t="shared" si="87"/>
        <v>0</v>
      </c>
      <c r="E139" s="50">
        <f t="shared" si="87"/>
        <v>0</v>
      </c>
      <c r="F139" s="50">
        <f t="shared" si="87"/>
        <v>0</v>
      </c>
      <c r="G139" s="50">
        <f t="shared" si="87"/>
        <v>0</v>
      </c>
      <c r="H139" s="50">
        <f t="shared" si="87"/>
        <v>0</v>
      </c>
      <c r="I139" s="50">
        <f t="shared" si="87"/>
        <v>0</v>
      </c>
      <c r="J139" s="50">
        <f t="shared" si="87"/>
        <v>0</v>
      </c>
      <c r="K139" s="50">
        <f t="shared" si="87"/>
        <v>0</v>
      </c>
      <c r="L139" s="50">
        <f t="shared" si="87"/>
        <v>0</v>
      </c>
      <c r="M139" s="50">
        <f t="shared" si="87"/>
        <v>0</v>
      </c>
      <c r="N139" s="50">
        <f t="shared" si="87"/>
        <v>0</v>
      </c>
      <c r="O139" s="50">
        <f t="shared" si="88"/>
        <v>0</v>
      </c>
      <c r="R139" s="93"/>
      <c r="S139" s="93"/>
      <c r="T139" s="93"/>
      <c r="U139" s="93"/>
      <c r="V139" s="93"/>
      <c r="W139" s="93"/>
      <c r="X139" s="93"/>
      <c r="Y139" s="93"/>
      <c r="Z139" s="93"/>
      <c r="AA139" s="93"/>
      <c r="AB139" s="93"/>
      <c r="AC139" s="93"/>
      <c r="AD139" s="93"/>
      <c r="AG139" s="93"/>
      <c r="AH139" s="93"/>
      <c r="AI139" s="93"/>
      <c r="AJ139" s="93"/>
      <c r="AK139" s="93"/>
      <c r="AL139" s="93"/>
      <c r="AM139" s="93"/>
      <c r="AN139" s="93"/>
      <c r="AO139" s="93"/>
      <c r="AP139" s="93"/>
      <c r="AQ139" s="93"/>
      <c r="AR139" s="93"/>
      <c r="AS139" s="93"/>
    </row>
    <row r="140" spans="2:45" ht="11.25" customHeight="1">
      <c r="B140" s="44">
        <f t="shared" si="86"/>
        <v>0</v>
      </c>
      <c r="C140" s="50">
        <f t="shared" si="87"/>
        <v>0</v>
      </c>
      <c r="D140" s="50">
        <f t="shared" si="87"/>
        <v>0</v>
      </c>
      <c r="E140" s="50">
        <f t="shared" si="87"/>
        <v>0</v>
      </c>
      <c r="F140" s="50">
        <f t="shared" si="87"/>
        <v>0</v>
      </c>
      <c r="G140" s="50">
        <f t="shared" si="87"/>
        <v>0</v>
      </c>
      <c r="H140" s="50">
        <f t="shared" si="87"/>
        <v>0</v>
      </c>
      <c r="I140" s="50">
        <f t="shared" si="87"/>
        <v>0</v>
      </c>
      <c r="J140" s="50">
        <f t="shared" si="87"/>
        <v>0</v>
      </c>
      <c r="K140" s="50">
        <f t="shared" si="87"/>
        <v>0</v>
      </c>
      <c r="L140" s="50">
        <f t="shared" si="87"/>
        <v>0</v>
      </c>
      <c r="M140" s="50">
        <f t="shared" si="87"/>
        <v>0</v>
      </c>
      <c r="N140" s="50">
        <f t="shared" si="87"/>
        <v>0</v>
      </c>
      <c r="O140" s="50">
        <f t="shared" si="88"/>
        <v>0</v>
      </c>
      <c r="R140" s="93"/>
      <c r="S140" s="93"/>
      <c r="T140" s="93"/>
      <c r="U140" s="93"/>
      <c r="V140" s="93"/>
      <c r="W140" s="93"/>
      <c r="X140" s="93"/>
      <c r="Y140" s="93"/>
      <c r="Z140" s="93"/>
      <c r="AA140" s="93"/>
      <c r="AB140" s="93"/>
      <c r="AC140" s="93"/>
      <c r="AD140" s="93"/>
      <c r="AG140" s="93"/>
      <c r="AH140" s="93"/>
      <c r="AI140" s="93"/>
      <c r="AJ140" s="93"/>
      <c r="AK140" s="93"/>
      <c r="AL140" s="93"/>
      <c r="AM140" s="93"/>
      <c r="AN140" s="93"/>
      <c r="AO140" s="93"/>
      <c r="AP140" s="93"/>
      <c r="AQ140" s="93"/>
      <c r="AR140" s="93"/>
      <c r="AS140" s="93"/>
    </row>
    <row r="141" spans="2:45" ht="11.25" customHeight="1">
      <c r="B141" s="44">
        <f t="shared" si="86"/>
        <v>0</v>
      </c>
      <c r="C141" s="50">
        <f t="shared" si="87"/>
        <v>0</v>
      </c>
      <c r="D141" s="50">
        <f t="shared" si="87"/>
        <v>0</v>
      </c>
      <c r="E141" s="50">
        <f t="shared" si="87"/>
        <v>0</v>
      </c>
      <c r="F141" s="50">
        <f t="shared" si="87"/>
        <v>0</v>
      </c>
      <c r="G141" s="50">
        <f t="shared" si="87"/>
        <v>0</v>
      </c>
      <c r="H141" s="50">
        <f t="shared" si="87"/>
        <v>0</v>
      </c>
      <c r="I141" s="50">
        <f t="shared" si="87"/>
        <v>0</v>
      </c>
      <c r="J141" s="50">
        <f t="shared" si="87"/>
        <v>0</v>
      </c>
      <c r="K141" s="50">
        <f t="shared" si="87"/>
        <v>0</v>
      </c>
      <c r="L141" s="50">
        <f t="shared" si="87"/>
        <v>0</v>
      </c>
      <c r="M141" s="50">
        <f t="shared" si="87"/>
        <v>0</v>
      </c>
      <c r="N141" s="50">
        <f t="shared" si="87"/>
        <v>0</v>
      </c>
      <c r="O141" s="50">
        <f t="shared" si="88"/>
        <v>0</v>
      </c>
      <c r="R141" s="93"/>
      <c r="S141" s="93"/>
      <c r="T141" s="93"/>
      <c r="U141" s="93"/>
      <c r="V141" s="93"/>
      <c r="W141" s="93"/>
      <c r="X141" s="93"/>
      <c r="Y141" s="93"/>
      <c r="Z141" s="93"/>
      <c r="AA141" s="93"/>
      <c r="AB141" s="93"/>
      <c r="AC141" s="93"/>
      <c r="AD141" s="93"/>
      <c r="AG141" s="93"/>
      <c r="AH141" s="93"/>
      <c r="AI141" s="93"/>
      <c r="AJ141" s="93"/>
      <c r="AK141" s="93"/>
      <c r="AL141" s="93"/>
      <c r="AM141" s="93"/>
      <c r="AN141" s="93"/>
      <c r="AO141" s="93"/>
      <c r="AP141" s="93"/>
      <c r="AQ141" s="93"/>
      <c r="AR141" s="93"/>
      <c r="AS141" s="93"/>
    </row>
    <row r="142" spans="2:45" ht="11.25" customHeight="1">
      <c r="B142" s="44">
        <f t="shared" si="86"/>
        <v>0</v>
      </c>
      <c r="C142" s="50">
        <f t="shared" si="87"/>
        <v>0</v>
      </c>
      <c r="D142" s="50">
        <f t="shared" si="87"/>
        <v>0</v>
      </c>
      <c r="E142" s="50">
        <f t="shared" si="87"/>
        <v>0</v>
      </c>
      <c r="F142" s="50">
        <f t="shared" si="87"/>
        <v>0</v>
      </c>
      <c r="G142" s="50">
        <f t="shared" si="87"/>
        <v>0</v>
      </c>
      <c r="H142" s="50">
        <f t="shared" si="87"/>
        <v>0</v>
      </c>
      <c r="I142" s="50">
        <f t="shared" si="87"/>
        <v>0</v>
      </c>
      <c r="J142" s="50">
        <f t="shared" si="87"/>
        <v>0</v>
      </c>
      <c r="K142" s="50">
        <f t="shared" si="87"/>
        <v>0</v>
      </c>
      <c r="L142" s="50">
        <f t="shared" si="87"/>
        <v>0</v>
      </c>
      <c r="M142" s="50">
        <f t="shared" si="87"/>
        <v>0</v>
      </c>
      <c r="N142" s="50">
        <f t="shared" si="87"/>
        <v>0</v>
      </c>
      <c r="O142" s="50">
        <f t="shared" si="88"/>
        <v>0</v>
      </c>
      <c r="R142" s="93"/>
      <c r="S142" s="93"/>
      <c r="T142" s="93"/>
      <c r="U142" s="93"/>
      <c r="V142" s="93"/>
      <c r="W142" s="93"/>
      <c r="X142" s="93"/>
      <c r="Y142" s="93"/>
      <c r="Z142" s="93"/>
      <c r="AA142" s="93"/>
      <c r="AB142" s="93"/>
      <c r="AC142" s="93"/>
      <c r="AD142" s="93"/>
      <c r="AG142" s="93"/>
      <c r="AH142" s="93"/>
      <c r="AI142" s="93"/>
      <c r="AJ142" s="93"/>
      <c r="AK142" s="93"/>
      <c r="AL142" s="93"/>
      <c r="AM142" s="93"/>
      <c r="AN142" s="93"/>
      <c r="AO142" s="93"/>
      <c r="AP142" s="93"/>
      <c r="AQ142" s="93"/>
      <c r="AR142" s="93"/>
      <c r="AS142" s="93"/>
    </row>
    <row r="143" spans="2:45" ht="11.25" customHeight="1">
      <c r="B143" s="44">
        <f t="shared" si="86"/>
        <v>0</v>
      </c>
      <c r="C143" s="50">
        <f>+C113+C128</f>
        <v>0</v>
      </c>
      <c r="D143" s="50">
        <f t="shared" si="87"/>
        <v>0</v>
      </c>
      <c r="E143" s="50">
        <f t="shared" si="87"/>
        <v>0</v>
      </c>
      <c r="F143" s="50">
        <f t="shared" si="87"/>
        <v>0</v>
      </c>
      <c r="G143" s="50">
        <f t="shared" si="87"/>
        <v>0</v>
      </c>
      <c r="H143" s="50">
        <f t="shared" si="87"/>
        <v>0</v>
      </c>
      <c r="I143" s="50">
        <f t="shared" si="87"/>
        <v>0</v>
      </c>
      <c r="J143" s="50">
        <f t="shared" si="87"/>
        <v>0</v>
      </c>
      <c r="K143" s="50">
        <f t="shared" si="87"/>
        <v>0</v>
      </c>
      <c r="L143" s="50">
        <f t="shared" si="87"/>
        <v>0</v>
      </c>
      <c r="M143" s="50">
        <f t="shared" si="87"/>
        <v>0</v>
      </c>
      <c r="N143" s="50">
        <f t="shared" si="87"/>
        <v>0</v>
      </c>
      <c r="O143" s="50">
        <f t="shared" si="88"/>
        <v>0</v>
      </c>
      <c r="R143" s="93"/>
      <c r="S143" s="93"/>
      <c r="T143" s="93"/>
      <c r="U143" s="93"/>
      <c r="V143" s="93"/>
      <c r="W143" s="93"/>
      <c r="X143" s="93"/>
      <c r="Y143" s="93"/>
      <c r="Z143" s="93"/>
      <c r="AA143" s="93"/>
      <c r="AB143" s="93"/>
      <c r="AC143" s="93"/>
      <c r="AD143" s="93"/>
      <c r="AG143" s="93"/>
      <c r="AH143" s="93"/>
      <c r="AI143" s="93"/>
      <c r="AJ143" s="93"/>
      <c r="AK143" s="93"/>
      <c r="AL143" s="93"/>
      <c r="AM143" s="93"/>
      <c r="AN143" s="93"/>
      <c r="AO143" s="93"/>
      <c r="AP143" s="93"/>
      <c r="AQ143" s="93"/>
      <c r="AR143" s="93"/>
      <c r="AS143" s="93"/>
    </row>
    <row r="144" spans="2:45" ht="11.25" customHeight="1">
      <c r="B144" s="11" t="s">
        <v>67</v>
      </c>
      <c r="C144" s="50">
        <f>SUM(C132:C143)</f>
        <v>0</v>
      </c>
      <c r="D144" s="50">
        <f t="shared" ref="D144:N144" si="89">SUM(D132:D143)</f>
        <v>0</v>
      </c>
      <c r="E144" s="50">
        <f t="shared" si="89"/>
        <v>0</v>
      </c>
      <c r="F144" s="50">
        <f t="shared" si="89"/>
        <v>0</v>
      </c>
      <c r="G144" s="50">
        <f t="shared" si="89"/>
        <v>0</v>
      </c>
      <c r="H144" s="50">
        <f t="shared" si="89"/>
        <v>0</v>
      </c>
      <c r="I144" s="50">
        <f t="shared" si="89"/>
        <v>0</v>
      </c>
      <c r="J144" s="50">
        <f t="shared" si="89"/>
        <v>0</v>
      </c>
      <c r="K144" s="50">
        <f t="shared" si="89"/>
        <v>0</v>
      </c>
      <c r="L144" s="50">
        <f t="shared" si="89"/>
        <v>0</v>
      </c>
      <c r="M144" s="50">
        <f t="shared" si="89"/>
        <v>0</v>
      </c>
      <c r="N144" s="50">
        <f t="shared" si="89"/>
        <v>0</v>
      </c>
      <c r="O144" s="50">
        <f>SUM(C144:N144)</f>
        <v>0</v>
      </c>
      <c r="Q144" s="51"/>
      <c r="R144" s="93"/>
      <c r="S144" s="93"/>
      <c r="T144" s="93"/>
      <c r="U144" s="93"/>
      <c r="V144" s="93"/>
      <c r="W144" s="93"/>
      <c r="X144" s="93"/>
      <c r="Y144" s="93"/>
      <c r="Z144" s="93"/>
      <c r="AA144" s="93"/>
      <c r="AB144" s="93"/>
      <c r="AC144" s="93"/>
      <c r="AD144" s="93"/>
      <c r="AF144" s="51"/>
      <c r="AG144" s="93"/>
      <c r="AH144" s="93"/>
      <c r="AI144" s="93"/>
      <c r="AJ144" s="93"/>
      <c r="AK144" s="93"/>
      <c r="AL144" s="93"/>
      <c r="AM144" s="93"/>
      <c r="AN144" s="93"/>
      <c r="AO144" s="93"/>
      <c r="AP144" s="93"/>
      <c r="AQ144" s="93"/>
      <c r="AR144" s="93"/>
      <c r="AS144" s="93"/>
    </row>
    <row r="145" spans="2:45" ht="11.25" customHeight="1">
      <c r="C145" s="41"/>
      <c r="D145" s="21"/>
      <c r="E145" s="21"/>
      <c r="F145" s="21"/>
      <c r="G145" s="21"/>
      <c r="H145" s="21"/>
      <c r="I145" s="21"/>
      <c r="J145" s="21"/>
      <c r="K145" s="21"/>
      <c r="L145" s="21"/>
      <c r="M145" s="21"/>
      <c r="N145" s="21"/>
      <c r="O145" s="21"/>
      <c r="R145" s="93"/>
      <c r="S145" s="21"/>
      <c r="T145" s="21"/>
      <c r="U145" s="21"/>
      <c r="V145" s="21"/>
      <c r="W145" s="21"/>
      <c r="X145" s="21"/>
      <c r="Y145" s="21"/>
      <c r="Z145" s="21"/>
      <c r="AA145" s="21"/>
      <c r="AB145" s="21"/>
      <c r="AC145" s="21"/>
      <c r="AD145" s="21"/>
      <c r="AG145" s="93"/>
      <c r="AH145" s="21"/>
      <c r="AI145" s="21"/>
      <c r="AJ145" s="21"/>
      <c r="AK145" s="21"/>
      <c r="AL145" s="21"/>
      <c r="AM145" s="21"/>
      <c r="AN145" s="21"/>
      <c r="AO145" s="21"/>
      <c r="AP145" s="21"/>
      <c r="AQ145" s="21"/>
      <c r="AR145" s="21"/>
      <c r="AS145" s="21"/>
    </row>
    <row r="146" spans="2:45" ht="11.25" customHeight="1">
      <c r="B146" s="11" t="s">
        <v>93</v>
      </c>
      <c r="C146" s="43" t="str">
        <f t="shared" ref="C146:O146" si="90">+C101</f>
        <v>Month 1</v>
      </c>
      <c r="D146" s="43" t="str">
        <f t="shared" si="90"/>
        <v>Month 2</v>
      </c>
      <c r="E146" s="43" t="str">
        <f t="shared" si="90"/>
        <v>Month 3</v>
      </c>
      <c r="F146" s="43" t="str">
        <f t="shared" si="90"/>
        <v>Month 4</v>
      </c>
      <c r="G146" s="43" t="str">
        <f t="shared" si="90"/>
        <v>Month 5</v>
      </c>
      <c r="H146" s="43" t="str">
        <f t="shared" si="90"/>
        <v>Month 6</v>
      </c>
      <c r="I146" s="43" t="str">
        <f t="shared" si="90"/>
        <v>Month 7</v>
      </c>
      <c r="J146" s="43" t="str">
        <f t="shared" si="90"/>
        <v>Month 8</v>
      </c>
      <c r="K146" s="43" t="str">
        <f t="shared" si="90"/>
        <v>Month 9</v>
      </c>
      <c r="L146" s="43" t="str">
        <f t="shared" si="90"/>
        <v>Month 10</v>
      </c>
      <c r="M146" s="43" t="str">
        <f t="shared" si="90"/>
        <v>Month 11</v>
      </c>
      <c r="N146" s="43" t="str">
        <f t="shared" si="90"/>
        <v>Month 12</v>
      </c>
      <c r="O146" s="43" t="str">
        <f t="shared" si="90"/>
        <v>TOTAL</v>
      </c>
      <c r="Q146" s="51"/>
      <c r="R146" s="97"/>
      <c r="S146" s="97"/>
      <c r="T146" s="97"/>
      <c r="U146" s="97"/>
      <c r="V146" s="97"/>
      <c r="W146" s="97"/>
      <c r="X146" s="97"/>
      <c r="Y146" s="97"/>
      <c r="Z146" s="97"/>
      <c r="AA146" s="97"/>
      <c r="AB146" s="97"/>
      <c r="AC146" s="97"/>
      <c r="AD146" s="97"/>
      <c r="AF146" s="51"/>
      <c r="AG146" s="97"/>
      <c r="AH146" s="97"/>
      <c r="AI146" s="97"/>
      <c r="AJ146" s="97"/>
      <c r="AK146" s="97"/>
      <c r="AL146" s="97"/>
      <c r="AM146" s="97"/>
      <c r="AN146" s="97"/>
      <c r="AO146" s="97"/>
      <c r="AP146" s="97"/>
      <c r="AQ146" s="97"/>
      <c r="AR146" s="97"/>
      <c r="AS146" s="97"/>
    </row>
    <row r="147" spans="2:45" ht="11.25" customHeight="1" thickBot="1">
      <c r="B147" s="44" t="s">
        <v>94</v>
      </c>
      <c r="C147" s="53"/>
      <c r="D147" s="54"/>
      <c r="E147" s="54"/>
      <c r="F147" s="54"/>
      <c r="G147" s="54"/>
      <c r="H147" s="54"/>
      <c r="I147" s="54"/>
      <c r="J147" s="54"/>
      <c r="K147" s="54"/>
      <c r="L147" s="54"/>
      <c r="M147" s="54"/>
      <c r="N147" s="54"/>
      <c r="O147" s="21"/>
      <c r="R147" s="93"/>
      <c r="S147" s="21"/>
      <c r="T147" s="21"/>
      <c r="U147" s="21"/>
      <c r="V147" s="21"/>
      <c r="W147" s="21"/>
      <c r="X147" s="21"/>
      <c r="Y147" s="21"/>
      <c r="Z147" s="21"/>
      <c r="AA147" s="21"/>
      <c r="AB147" s="21"/>
      <c r="AC147" s="21"/>
      <c r="AD147" s="21"/>
      <c r="AG147" s="93"/>
      <c r="AH147" s="21"/>
      <c r="AI147" s="21"/>
      <c r="AJ147" s="21"/>
      <c r="AK147" s="21"/>
      <c r="AL147" s="21"/>
      <c r="AM147" s="21"/>
      <c r="AN147" s="21"/>
      <c r="AO147" s="21"/>
      <c r="AP147" s="21"/>
      <c r="AQ147" s="21"/>
      <c r="AR147" s="21"/>
      <c r="AS147" s="21"/>
    </row>
    <row r="148" spans="2:45" ht="11.25" customHeight="1" thickBot="1">
      <c r="B148" s="55">
        <f>+B102</f>
        <v>0</v>
      </c>
      <c r="C148" s="56">
        <v>3</v>
      </c>
      <c r="D148" s="57">
        <f t="shared" ref="D148:N159" si="91">+C148</f>
        <v>3</v>
      </c>
      <c r="E148" s="50">
        <f t="shared" si="91"/>
        <v>3</v>
      </c>
      <c r="F148" s="50">
        <f t="shared" si="91"/>
        <v>3</v>
      </c>
      <c r="G148" s="50">
        <f t="shared" si="91"/>
        <v>3</v>
      </c>
      <c r="H148" s="50">
        <f t="shared" si="91"/>
        <v>3</v>
      </c>
      <c r="I148" s="50">
        <f t="shared" si="91"/>
        <v>3</v>
      </c>
      <c r="J148" s="50">
        <f t="shared" si="91"/>
        <v>3</v>
      </c>
      <c r="K148" s="50">
        <f t="shared" si="91"/>
        <v>3</v>
      </c>
      <c r="L148" s="50">
        <f t="shared" si="91"/>
        <v>3</v>
      </c>
      <c r="M148" s="50">
        <f t="shared" si="91"/>
        <v>3</v>
      </c>
      <c r="N148" s="50">
        <f t="shared" si="91"/>
        <v>3</v>
      </c>
      <c r="O148" s="21"/>
      <c r="R148" s="100"/>
      <c r="S148" s="93"/>
      <c r="T148" s="93"/>
      <c r="U148" s="93"/>
      <c r="V148" s="93"/>
      <c r="W148" s="93"/>
      <c r="X148" s="93"/>
      <c r="Y148" s="93"/>
      <c r="Z148" s="93"/>
      <c r="AA148" s="93"/>
      <c r="AB148" s="93"/>
      <c r="AC148" s="93"/>
      <c r="AD148" s="21"/>
      <c r="AG148" s="100"/>
      <c r="AH148" s="93"/>
      <c r="AI148" s="93"/>
      <c r="AJ148" s="93"/>
      <c r="AK148" s="93"/>
      <c r="AL148" s="93"/>
      <c r="AM148" s="93"/>
      <c r="AN148" s="93"/>
      <c r="AO148" s="93"/>
      <c r="AP148" s="93"/>
      <c r="AQ148" s="93"/>
      <c r="AR148" s="93"/>
      <c r="AS148" s="21"/>
    </row>
    <row r="149" spans="2:45" ht="11.25" customHeight="1" thickBot="1">
      <c r="B149" s="55">
        <f>+B103</f>
        <v>0</v>
      </c>
      <c r="C149" s="56">
        <v>3</v>
      </c>
      <c r="D149" s="57">
        <f t="shared" si="91"/>
        <v>3</v>
      </c>
      <c r="E149" s="50">
        <f t="shared" si="91"/>
        <v>3</v>
      </c>
      <c r="F149" s="50">
        <f t="shared" si="91"/>
        <v>3</v>
      </c>
      <c r="G149" s="50">
        <f t="shared" si="91"/>
        <v>3</v>
      </c>
      <c r="H149" s="50">
        <f t="shared" si="91"/>
        <v>3</v>
      </c>
      <c r="I149" s="50">
        <f t="shared" si="91"/>
        <v>3</v>
      </c>
      <c r="J149" s="50">
        <f t="shared" si="91"/>
        <v>3</v>
      </c>
      <c r="K149" s="50">
        <f t="shared" si="91"/>
        <v>3</v>
      </c>
      <c r="L149" s="50">
        <f t="shared" si="91"/>
        <v>3</v>
      </c>
      <c r="M149" s="50">
        <f t="shared" si="91"/>
        <v>3</v>
      </c>
      <c r="N149" s="50">
        <f t="shared" si="91"/>
        <v>3</v>
      </c>
      <c r="O149" s="21"/>
      <c r="R149" s="100"/>
      <c r="S149" s="93"/>
      <c r="T149" s="93"/>
      <c r="U149" s="93"/>
      <c r="V149" s="93"/>
      <c r="W149" s="93"/>
      <c r="X149" s="93"/>
      <c r="Y149" s="93"/>
      <c r="Z149" s="93"/>
      <c r="AA149" s="93"/>
      <c r="AB149" s="93"/>
      <c r="AC149" s="93"/>
      <c r="AD149" s="21"/>
      <c r="AG149" s="100"/>
      <c r="AH149" s="93"/>
      <c r="AI149" s="93"/>
      <c r="AJ149" s="93"/>
      <c r="AK149" s="93"/>
      <c r="AL149" s="93"/>
      <c r="AM149" s="93"/>
      <c r="AN149" s="93"/>
      <c r="AO149" s="93"/>
      <c r="AP149" s="93"/>
      <c r="AQ149" s="93"/>
      <c r="AR149" s="93"/>
      <c r="AS149" s="21"/>
    </row>
    <row r="150" spans="2:45" ht="11.25" customHeight="1" thickBot="1">
      <c r="B150" s="55">
        <f>+B104</f>
        <v>0</v>
      </c>
      <c r="C150" s="56">
        <v>3</v>
      </c>
      <c r="D150" s="57">
        <f t="shared" si="91"/>
        <v>3</v>
      </c>
      <c r="E150" s="50">
        <f t="shared" si="91"/>
        <v>3</v>
      </c>
      <c r="F150" s="50">
        <f t="shared" si="91"/>
        <v>3</v>
      </c>
      <c r="G150" s="50">
        <f t="shared" si="91"/>
        <v>3</v>
      </c>
      <c r="H150" s="50">
        <f t="shared" si="91"/>
        <v>3</v>
      </c>
      <c r="I150" s="50">
        <f t="shared" si="91"/>
        <v>3</v>
      </c>
      <c r="J150" s="50">
        <f t="shared" si="91"/>
        <v>3</v>
      </c>
      <c r="K150" s="50">
        <f t="shared" si="91"/>
        <v>3</v>
      </c>
      <c r="L150" s="50">
        <f t="shared" si="91"/>
        <v>3</v>
      </c>
      <c r="M150" s="50">
        <f t="shared" si="91"/>
        <v>3</v>
      </c>
      <c r="N150" s="50">
        <f t="shared" si="91"/>
        <v>3</v>
      </c>
      <c r="O150" s="21"/>
      <c r="R150" s="100"/>
      <c r="S150" s="93"/>
      <c r="T150" s="93"/>
      <c r="U150" s="93"/>
      <c r="V150" s="93"/>
      <c r="W150" s="93"/>
      <c r="X150" s="93"/>
      <c r="Y150" s="93"/>
      <c r="Z150" s="93"/>
      <c r="AA150" s="93"/>
      <c r="AB150" s="93"/>
      <c r="AC150" s="93"/>
      <c r="AD150" s="21"/>
      <c r="AG150" s="100"/>
      <c r="AH150" s="93"/>
      <c r="AI150" s="93"/>
      <c r="AJ150" s="93"/>
      <c r="AK150" s="93"/>
      <c r="AL150" s="93"/>
      <c r="AM150" s="93"/>
      <c r="AN150" s="93"/>
      <c r="AO150" s="93"/>
      <c r="AP150" s="93"/>
      <c r="AQ150" s="93"/>
      <c r="AR150" s="93"/>
      <c r="AS150" s="21"/>
    </row>
    <row r="151" spans="2:45" ht="11.25" customHeight="1" thickBot="1">
      <c r="B151" s="55">
        <f>+B105</f>
        <v>0</v>
      </c>
      <c r="C151" s="56">
        <v>3</v>
      </c>
      <c r="D151" s="57">
        <f t="shared" si="91"/>
        <v>3</v>
      </c>
      <c r="E151" s="50">
        <f t="shared" si="91"/>
        <v>3</v>
      </c>
      <c r="F151" s="50">
        <f t="shared" si="91"/>
        <v>3</v>
      </c>
      <c r="G151" s="50">
        <f t="shared" si="91"/>
        <v>3</v>
      </c>
      <c r="H151" s="50">
        <f t="shared" si="91"/>
        <v>3</v>
      </c>
      <c r="I151" s="50">
        <f t="shared" si="91"/>
        <v>3</v>
      </c>
      <c r="J151" s="50">
        <f t="shared" si="91"/>
        <v>3</v>
      </c>
      <c r="K151" s="50">
        <f t="shared" si="91"/>
        <v>3</v>
      </c>
      <c r="L151" s="50">
        <f t="shared" si="91"/>
        <v>3</v>
      </c>
      <c r="M151" s="50">
        <f t="shared" si="91"/>
        <v>3</v>
      </c>
      <c r="N151" s="50">
        <f t="shared" si="91"/>
        <v>3</v>
      </c>
      <c r="O151" s="21"/>
      <c r="R151" s="100"/>
      <c r="S151" s="93"/>
      <c r="T151" s="93"/>
      <c r="U151" s="93"/>
      <c r="V151" s="93"/>
      <c r="W151" s="93"/>
      <c r="X151" s="93"/>
      <c r="Y151" s="93"/>
      <c r="Z151" s="93"/>
      <c r="AA151" s="93"/>
      <c r="AB151" s="93"/>
      <c r="AC151" s="93"/>
      <c r="AD151" s="21"/>
      <c r="AG151" s="100"/>
      <c r="AH151" s="93"/>
      <c r="AI151" s="93"/>
      <c r="AJ151" s="93"/>
      <c r="AK151" s="93"/>
      <c r="AL151" s="93"/>
      <c r="AM151" s="93"/>
      <c r="AN151" s="93"/>
      <c r="AO151" s="93"/>
      <c r="AP151" s="93"/>
      <c r="AQ151" s="93"/>
      <c r="AR151" s="93"/>
      <c r="AS151" s="21"/>
    </row>
    <row r="152" spans="2:45" ht="11.25" customHeight="1" thickBot="1">
      <c r="B152" s="55">
        <f t="shared" ref="B152:B159" si="92">+B106</f>
        <v>0</v>
      </c>
      <c r="C152" s="56">
        <v>3</v>
      </c>
      <c r="D152" s="57">
        <f t="shared" si="91"/>
        <v>3</v>
      </c>
      <c r="E152" s="50">
        <f t="shared" si="91"/>
        <v>3</v>
      </c>
      <c r="F152" s="50">
        <f t="shared" si="91"/>
        <v>3</v>
      </c>
      <c r="G152" s="50">
        <f t="shared" si="91"/>
        <v>3</v>
      </c>
      <c r="H152" s="50">
        <f t="shared" si="91"/>
        <v>3</v>
      </c>
      <c r="I152" s="50">
        <f t="shared" si="91"/>
        <v>3</v>
      </c>
      <c r="J152" s="50">
        <f t="shared" si="91"/>
        <v>3</v>
      </c>
      <c r="K152" s="50">
        <f t="shared" si="91"/>
        <v>3</v>
      </c>
      <c r="L152" s="50">
        <f t="shared" si="91"/>
        <v>3</v>
      </c>
      <c r="M152" s="50">
        <f t="shared" si="91"/>
        <v>3</v>
      </c>
      <c r="N152" s="50">
        <f t="shared" si="91"/>
        <v>3</v>
      </c>
      <c r="O152" s="21"/>
      <c r="R152" s="100"/>
      <c r="S152" s="93"/>
      <c r="T152" s="93"/>
      <c r="U152" s="93"/>
      <c r="V152" s="93"/>
      <c r="W152" s="93"/>
      <c r="X152" s="93"/>
      <c r="Y152" s="93"/>
      <c r="Z152" s="93"/>
      <c r="AA152" s="93"/>
      <c r="AB152" s="93"/>
      <c r="AC152" s="93"/>
      <c r="AD152" s="21"/>
      <c r="AG152" s="100"/>
      <c r="AH152" s="93"/>
      <c r="AI152" s="93"/>
      <c r="AJ152" s="93"/>
      <c r="AK152" s="93"/>
      <c r="AL152" s="93"/>
      <c r="AM152" s="93"/>
      <c r="AN152" s="93"/>
      <c r="AO152" s="93"/>
      <c r="AP152" s="93"/>
      <c r="AQ152" s="93"/>
      <c r="AR152" s="93"/>
      <c r="AS152" s="21"/>
    </row>
    <row r="153" spans="2:45" ht="11.25" customHeight="1" thickBot="1">
      <c r="B153" s="55">
        <f t="shared" si="92"/>
        <v>0</v>
      </c>
      <c r="C153" s="56">
        <v>3</v>
      </c>
      <c r="D153" s="57">
        <f t="shared" si="91"/>
        <v>3</v>
      </c>
      <c r="E153" s="50">
        <f t="shared" si="91"/>
        <v>3</v>
      </c>
      <c r="F153" s="50">
        <f t="shared" si="91"/>
        <v>3</v>
      </c>
      <c r="G153" s="50">
        <f t="shared" si="91"/>
        <v>3</v>
      </c>
      <c r="H153" s="50">
        <f t="shared" si="91"/>
        <v>3</v>
      </c>
      <c r="I153" s="50">
        <f t="shared" si="91"/>
        <v>3</v>
      </c>
      <c r="J153" s="50">
        <f t="shared" si="91"/>
        <v>3</v>
      </c>
      <c r="K153" s="50">
        <f t="shared" si="91"/>
        <v>3</v>
      </c>
      <c r="L153" s="50">
        <f t="shared" si="91"/>
        <v>3</v>
      </c>
      <c r="M153" s="50">
        <f t="shared" si="91"/>
        <v>3</v>
      </c>
      <c r="N153" s="50">
        <f t="shared" si="91"/>
        <v>3</v>
      </c>
      <c r="O153" s="21"/>
      <c r="R153" s="100"/>
      <c r="S153" s="93"/>
      <c r="T153" s="93"/>
      <c r="U153" s="93"/>
      <c r="V153" s="93"/>
      <c r="W153" s="93"/>
      <c r="X153" s="93"/>
      <c r="Y153" s="93"/>
      <c r="Z153" s="93"/>
      <c r="AA153" s="93"/>
      <c r="AB153" s="93"/>
      <c r="AC153" s="93"/>
      <c r="AD153" s="21"/>
      <c r="AG153" s="100"/>
      <c r="AH153" s="93"/>
      <c r="AI153" s="93"/>
      <c r="AJ153" s="93"/>
      <c r="AK153" s="93"/>
      <c r="AL153" s="93"/>
      <c r="AM153" s="93"/>
      <c r="AN153" s="93"/>
      <c r="AO153" s="93"/>
      <c r="AP153" s="93"/>
      <c r="AQ153" s="93"/>
      <c r="AR153" s="93"/>
      <c r="AS153" s="21"/>
    </row>
    <row r="154" spans="2:45" ht="11.25" customHeight="1" thickBot="1">
      <c r="B154" s="55">
        <f t="shared" si="92"/>
        <v>0</v>
      </c>
      <c r="C154" s="56">
        <v>3</v>
      </c>
      <c r="D154" s="57">
        <f t="shared" si="91"/>
        <v>3</v>
      </c>
      <c r="E154" s="50">
        <f t="shared" si="91"/>
        <v>3</v>
      </c>
      <c r="F154" s="50">
        <f t="shared" si="91"/>
        <v>3</v>
      </c>
      <c r="G154" s="50">
        <f t="shared" si="91"/>
        <v>3</v>
      </c>
      <c r="H154" s="50">
        <f t="shared" si="91"/>
        <v>3</v>
      </c>
      <c r="I154" s="50">
        <f t="shared" si="91"/>
        <v>3</v>
      </c>
      <c r="J154" s="50">
        <f t="shared" si="91"/>
        <v>3</v>
      </c>
      <c r="K154" s="50">
        <f t="shared" si="91"/>
        <v>3</v>
      </c>
      <c r="L154" s="50">
        <f t="shared" si="91"/>
        <v>3</v>
      </c>
      <c r="M154" s="50">
        <f t="shared" si="91"/>
        <v>3</v>
      </c>
      <c r="N154" s="50">
        <f t="shared" si="91"/>
        <v>3</v>
      </c>
      <c r="O154" s="21"/>
      <c r="R154" s="100"/>
      <c r="S154" s="93"/>
      <c r="T154" s="93"/>
      <c r="U154" s="93"/>
      <c r="V154" s="93"/>
      <c r="W154" s="93"/>
      <c r="X154" s="93"/>
      <c r="Y154" s="93"/>
      <c r="Z154" s="93"/>
      <c r="AA154" s="93"/>
      <c r="AB154" s="93"/>
      <c r="AC154" s="93"/>
      <c r="AD154" s="21"/>
      <c r="AG154" s="100"/>
      <c r="AH154" s="93"/>
      <c r="AI154" s="93"/>
      <c r="AJ154" s="93"/>
      <c r="AK154" s="93"/>
      <c r="AL154" s="93"/>
      <c r="AM154" s="93"/>
      <c r="AN154" s="93"/>
      <c r="AO154" s="93"/>
      <c r="AP154" s="93"/>
      <c r="AQ154" s="93"/>
      <c r="AR154" s="93"/>
      <c r="AS154" s="21"/>
    </row>
    <row r="155" spans="2:45" ht="11.25" customHeight="1" thickBot="1">
      <c r="B155" s="55">
        <f t="shared" si="92"/>
        <v>0</v>
      </c>
      <c r="C155" s="56">
        <v>3</v>
      </c>
      <c r="D155" s="57">
        <f t="shared" si="91"/>
        <v>3</v>
      </c>
      <c r="E155" s="50">
        <f t="shared" si="91"/>
        <v>3</v>
      </c>
      <c r="F155" s="50">
        <f t="shared" si="91"/>
        <v>3</v>
      </c>
      <c r="G155" s="50">
        <f t="shared" si="91"/>
        <v>3</v>
      </c>
      <c r="H155" s="50">
        <f t="shared" si="91"/>
        <v>3</v>
      </c>
      <c r="I155" s="50">
        <f t="shared" si="91"/>
        <v>3</v>
      </c>
      <c r="J155" s="50">
        <f t="shared" si="91"/>
        <v>3</v>
      </c>
      <c r="K155" s="50">
        <f t="shared" si="91"/>
        <v>3</v>
      </c>
      <c r="L155" s="50">
        <f t="shared" si="91"/>
        <v>3</v>
      </c>
      <c r="M155" s="50">
        <f t="shared" si="91"/>
        <v>3</v>
      </c>
      <c r="N155" s="50">
        <f t="shared" si="91"/>
        <v>3</v>
      </c>
      <c r="O155" s="21"/>
      <c r="R155" s="100"/>
      <c r="S155" s="93"/>
      <c r="T155" s="93"/>
      <c r="U155" s="93"/>
      <c r="V155" s="93"/>
      <c r="W155" s="93"/>
      <c r="X155" s="93"/>
      <c r="Y155" s="93"/>
      <c r="Z155" s="93"/>
      <c r="AA155" s="93"/>
      <c r="AB155" s="93"/>
      <c r="AC155" s="93"/>
      <c r="AD155" s="21"/>
      <c r="AG155" s="100"/>
      <c r="AH155" s="93"/>
      <c r="AI155" s="93"/>
      <c r="AJ155" s="93"/>
      <c r="AK155" s="93"/>
      <c r="AL155" s="93"/>
      <c r="AM155" s="93"/>
      <c r="AN155" s="93"/>
      <c r="AO155" s="93"/>
      <c r="AP155" s="93"/>
      <c r="AQ155" s="93"/>
      <c r="AR155" s="93"/>
      <c r="AS155" s="21"/>
    </row>
    <row r="156" spans="2:45" ht="11.25" customHeight="1" thickBot="1">
      <c r="B156" s="55">
        <f t="shared" si="92"/>
        <v>0</v>
      </c>
      <c r="C156" s="56">
        <v>3</v>
      </c>
      <c r="D156" s="57">
        <f t="shared" si="91"/>
        <v>3</v>
      </c>
      <c r="E156" s="50">
        <f t="shared" si="91"/>
        <v>3</v>
      </c>
      <c r="F156" s="50">
        <f t="shared" si="91"/>
        <v>3</v>
      </c>
      <c r="G156" s="50">
        <f t="shared" si="91"/>
        <v>3</v>
      </c>
      <c r="H156" s="50">
        <f t="shared" si="91"/>
        <v>3</v>
      </c>
      <c r="I156" s="50">
        <f t="shared" si="91"/>
        <v>3</v>
      </c>
      <c r="J156" s="50">
        <f t="shared" si="91"/>
        <v>3</v>
      </c>
      <c r="K156" s="50">
        <f t="shared" si="91"/>
        <v>3</v>
      </c>
      <c r="L156" s="50">
        <f t="shared" si="91"/>
        <v>3</v>
      </c>
      <c r="M156" s="50">
        <f t="shared" si="91"/>
        <v>3</v>
      </c>
      <c r="N156" s="50">
        <f t="shared" si="91"/>
        <v>3</v>
      </c>
      <c r="O156" s="21"/>
      <c r="R156" s="100"/>
      <c r="S156" s="93"/>
      <c r="T156" s="93"/>
      <c r="U156" s="93"/>
      <c r="V156" s="93"/>
      <c r="W156" s="93"/>
      <c r="X156" s="93"/>
      <c r="Y156" s="93"/>
      <c r="Z156" s="93"/>
      <c r="AA156" s="93"/>
      <c r="AB156" s="93"/>
      <c r="AC156" s="93"/>
      <c r="AD156" s="21"/>
      <c r="AG156" s="100"/>
      <c r="AH156" s="93"/>
      <c r="AI156" s="93"/>
      <c r="AJ156" s="93"/>
      <c r="AK156" s="93"/>
      <c r="AL156" s="93"/>
      <c r="AM156" s="93"/>
      <c r="AN156" s="93"/>
      <c r="AO156" s="93"/>
      <c r="AP156" s="93"/>
      <c r="AQ156" s="93"/>
      <c r="AR156" s="93"/>
      <c r="AS156" s="21"/>
    </row>
    <row r="157" spans="2:45" ht="11.25" customHeight="1" thickBot="1">
      <c r="B157" s="55">
        <f t="shared" si="92"/>
        <v>0</v>
      </c>
      <c r="C157" s="56">
        <v>3</v>
      </c>
      <c r="D157" s="57">
        <f t="shared" si="91"/>
        <v>3</v>
      </c>
      <c r="E157" s="50">
        <f t="shared" si="91"/>
        <v>3</v>
      </c>
      <c r="F157" s="50">
        <f t="shared" si="91"/>
        <v>3</v>
      </c>
      <c r="G157" s="50">
        <f t="shared" si="91"/>
        <v>3</v>
      </c>
      <c r="H157" s="50">
        <f t="shared" si="91"/>
        <v>3</v>
      </c>
      <c r="I157" s="50">
        <f t="shared" si="91"/>
        <v>3</v>
      </c>
      <c r="J157" s="50">
        <f t="shared" si="91"/>
        <v>3</v>
      </c>
      <c r="K157" s="50">
        <f t="shared" si="91"/>
        <v>3</v>
      </c>
      <c r="L157" s="50">
        <f t="shared" si="91"/>
        <v>3</v>
      </c>
      <c r="M157" s="50">
        <f t="shared" si="91"/>
        <v>3</v>
      </c>
      <c r="N157" s="50">
        <f t="shared" si="91"/>
        <v>3</v>
      </c>
      <c r="O157" s="21"/>
      <c r="R157" s="100"/>
      <c r="S157" s="93"/>
      <c r="T157" s="93"/>
      <c r="U157" s="93"/>
      <c r="V157" s="93"/>
      <c r="W157" s="93"/>
      <c r="X157" s="93"/>
      <c r="Y157" s="93"/>
      <c r="Z157" s="93"/>
      <c r="AA157" s="93"/>
      <c r="AB157" s="93"/>
      <c r="AC157" s="93"/>
      <c r="AD157" s="21"/>
      <c r="AG157" s="100"/>
      <c r="AH157" s="93"/>
      <c r="AI157" s="93"/>
      <c r="AJ157" s="93"/>
      <c r="AK157" s="93"/>
      <c r="AL157" s="93"/>
      <c r="AM157" s="93"/>
      <c r="AN157" s="93"/>
      <c r="AO157" s="93"/>
      <c r="AP157" s="93"/>
      <c r="AQ157" s="93"/>
      <c r="AR157" s="93"/>
      <c r="AS157" s="21"/>
    </row>
    <row r="158" spans="2:45" ht="11.25" customHeight="1" thickBot="1">
      <c r="B158" s="55">
        <f t="shared" si="92"/>
        <v>0</v>
      </c>
      <c r="C158" s="56">
        <v>3</v>
      </c>
      <c r="D158" s="57">
        <f t="shared" si="91"/>
        <v>3</v>
      </c>
      <c r="E158" s="50">
        <f t="shared" si="91"/>
        <v>3</v>
      </c>
      <c r="F158" s="50">
        <f t="shared" si="91"/>
        <v>3</v>
      </c>
      <c r="G158" s="50">
        <f t="shared" si="91"/>
        <v>3</v>
      </c>
      <c r="H158" s="50">
        <f t="shared" si="91"/>
        <v>3</v>
      </c>
      <c r="I158" s="50">
        <f t="shared" si="91"/>
        <v>3</v>
      </c>
      <c r="J158" s="50">
        <f t="shared" si="91"/>
        <v>3</v>
      </c>
      <c r="K158" s="50">
        <f t="shared" si="91"/>
        <v>3</v>
      </c>
      <c r="L158" s="50">
        <f t="shared" si="91"/>
        <v>3</v>
      </c>
      <c r="M158" s="50">
        <f t="shared" si="91"/>
        <v>3</v>
      </c>
      <c r="N158" s="50">
        <f t="shared" si="91"/>
        <v>3</v>
      </c>
      <c r="O158" s="21"/>
      <c r="R158" s="100"/>
      <c r="S158" s="93"/>
      <c r="T158" s="93"/>
      <c r="U158" s="93"/>
      <c r="V158" s="93"/>
      <c r="W158" s="93"/>
      <c r="X158" s="93"/>
      <c r="Y158" s="93"/>
      <c r="Z158" s="93"/>
      <c r="AA158" s="93"/>
      <c r="AB158" s="93"/>
      <c r="AC158" s="93"/>
      <c r="AD158" s="21"/>
      <c r="AG158" s="100"/>
      <c r="AH158" s="93"/>
      <c r="AI158" s="93"/>
      <c r="AJ158" s="93"/>
      <c r="AK158" s="93"/>
      <c r="AL158" s="93"/>
      <c r="AM158" s="93"/>
      <c r="AN158" s="93"/>
      <c r="AO158" s="93"/>
      <c r="AP158" s="93"/>
      <c r="AQ158" s="93"/>
      <c r="AR158" s="93"/>
      <c r="AS158" s="21"/>
    </row>
    <row r="159" spans="2:45" ht="11.25" customHeight="1" thickBot="1">
      <c r="B159" s="55">
        <f t="shared" si="92"/>
        <v>0</v>
      </c>
      <c r="C159" s="56">
        <v>3</v>
      </c>
      <c r="D159" s="57">
        <f t="shared" si="91"/>
        <v>3</v>
      </c>
      <c r="E159" s="50">
        <f t="shared" si="91"/>
        <v>3</v>
      </c>
      <c r="F159" s="50">
        <f t="shared" si="91"/>
        <v>3</v>
      </c>
      <c r="G159" s="50">
        <f t="shared" si="91"/>
        <v>3</v>
      </c>
      <c r="H159" s="50">
        <f t="shared" si="91"/>
        <v>3</v>
      </c>
      <c r="I159" s="50">
        <f t="shared" si="91"/>
        <v>3</v>
      </c>
      <c r="J159" s="50">
        <f t="shared" si="91"/>
        <v>3</v>
      </c>
      <c r="K159" s="50">
        <f t="shared" si="91"/>
        <v>3</v>
      </c>
      <c r="L159" s="50">
        <f t="shared" si="91"/>
        <v>3</v>
      </c>
      <c r="M159" s="50">
        <f t="shared" si="91"/>
        <v>3</v>
      </c>
      <c r="N159" s="50">
        <f t="shared" si="91"/>
        <v>3</v>
      </c>
      <c r="O159" s="21"/>
      <c r="R159" s="100"/>
      <c r="S159" s="93"/>
      <c r="T159" s="93"/>
      <c r="U159" s="93"/>
      <c r="V159" s="93"/>
      <c r="W159" s="93"/>
      <c r="X159" s="93"/>
      <c r="Y159" s="93"/>
      <c r="Z159" s="93"/>
      <c r="AA159" s="93"/>
      <c r="AB159" s="93"/>
      <c r="AC159" s="93"/>
      <c r="AD159" s="21"/>
      <c r="AG159" s="100"/>
      <c r="AH159" s="93"/>
      <c r="AI159" s="93"/>
      <c r="AJ159" s="93"/>
      <c r="AK159" s="93"/>
      <c r="AL159" s="93"/>
      <c r="AM159" s="93"/>
      <c r="AN159" s="93"/>
      <c r="AO159" s="93"/>
      <c r="AP159" s="93"/>
      <c r="AQ159" s="93"/>
      <c r="AR159" s="93"/>
      <c r="AS159" s="21"/>
    </row>
    <row r="160" spans="2:45" ht="11.25" customHeight="1">
      <c r="B160" s="11" t="s">
        <v>93</v>
      </c>
      <c r="C160" s="58"/>
      <c r="D160" s="54"/>
      <c r="E160" s="54"/>
      <c r="F160" s="54"/>
      <c r="G160" s="54"/>
      <c r="H160" s="54"/>
      <c r="I160" s="54"/>
      <c r="J160" s="54"/>
      <c r="K160" s="54"/>
      <c r="L160" s="54"/>
      <c r="M160" s="54"/>
      <c r="N160" s="54"/>
      <c r="O160" s="21"/>
      <c r="Q160" s="51"/>
      <c r="R160" s="93"/>
      <c r="S160" s="21"/>
      <c r="T160" s="21"/>
      <c r="U160" s="21"/>
      <c r="V160" s="21"/>
      <c r="W160" s="21"/>
      <c r="X160" s="21"/>
      <c r="Y160" s="21"/>
      <c r="Z160" s="21"/>
      <c r="AA160" s="21"/>
      <c r="AB160" s="21"/>
      <c r="AC160" s="21"/>
      <c r="AD160" s="21"/>
      <c r="AF160" s="51"/>
      <c r="AG160" s="93"/>
      <c r="AH160" s="21"/>
      <c r="AI160" s="21"/>
      <c r="AJ160" s="21"/>
      <c r="AK160" s="21"/>
      <c r="AL160" s="21"/>
      <c r="AM160" s="21"/>
      <c r="AN160" s="21"/>
      <c r="AO160" s="21"/>
      <c r="AP160" s="21"/>
      <c r="AQ160" s="21"/>
      <c r="AR160" s="21"/>
      <c r="AS160" s="21"/>
    </row>
    <row r="161" spans="2:45" ht="11.25" customHeight="1">
      <c r="B161" s="44">
        <f>+B148</f>
        <v>0</v>
      </c>
      <c r="C161" s="50">
        <f>(+C132/100)*C148</f>
        <v>0</v>
      </c>
      <c r="D161" s="50">
        <f>(+D132/100)*D148</f>
        <v>0</v>
      </c>
      <c r="E161" s="50">
        <f>(+E132/100)*E148</f>
        <v>0</v>
      </c>
      <c r="F161" s="50">
        <f>(+F132/100)*F148</f>
        <v>0</v>
      </c>
      <c r="G161" s="50">
        <f t="shared" ref="G161:N161" si="93">(+G132/100)*G148</f>
        <v>0</v>
      </c>
      <c r="H161" s="50">
        <f t="shared" si="93"/>
        <v>0</v>
      </c>
      <c r="I161" s="50">
        <f t="shared" si="93"/>
        <v>0</v>
      </c>
      <c r="J161" s="50">
        <f t="shared" si="93"/>
        <v>0</v>
      </c>
      <c r="K161" s="50">
        <f t="shared" si="93"/>
        <v>0</v>
      </c>
      <c r="L161" s="50">
        <f t="shared" si="93"/>
        <v>0</v>
      </c>
      <c r="M161" s="50">
        <f t="shared" si="93"/>
        <v>0</v>
      </c>
      <c r="N161" s="50">
        <f t="shared" si="93"/>
        <v>0</v>
      </c>
      <c r="O161" s="50">
        <f>SUM(C161:N161)</f>
        <v>0</v>
      </c>
      <c r="R161" s="93"/>
      <c r="S161" s="93"/>
      <c r="T161" s="93"/>
      <c r="U161" s="93"/>
      <c r="V161" s="93"/>
      <c r="W161" s="93"/>
      <c r="X161" s="93"/>
      <c r="Y161" s="93"/>
      <c r="Z161" s="93"/>
      <c r="AA161" s="93"/>
      <c r="AB161" s="93"/>
      <c r="AC161" s="93"/>
      <c r="AD161" s="93"/>
      <c r="AG161" s="93"/>
      <c r="AH161" s="93"/>
      <c r="AI161" s="93"/>
      <c r="AJ161" s="93"/>
      <c r="AK161" s="93"/>
      <c r="AL161" s="93"/>
      <c r="AM161" s="93"/>
      <c r="AN161" s="93"/>
      <c r="AO161" s="93"/>
      <c r="AP161" s="93"/>
      <c r="AQ161" s="93"/>
      <c r="AR161" s="93"/>
      <c r="AS161" s="93"/>
    </row>
    <row r="162" spans="2:45" ht="11.25" customHeight="1">
      <c r="B162" s="44">
        <f>+B149</f>
        <v>0</v>
      </c>
      <c r="C162" s="50">
        <f t="shared" ref="C162:N172" si="94">(+C133/100)*C149</f>
        <v>0</v>
      </c>
      <c r="D162" s="50">
        <f t="shared" si="94"/>
        <v>0</v>
      </c>
      <c r="E162" s="50">
        <f t="shared" si="94"/>
        <v>0</v>
      </c>
      <c r="F162" s="50">
        <f t="shared" si="94"/>
        <v>0</v>
      </c>
      <c r="G162" s="50">
        <f t="shared" si="94"/>
        <v>0</v>
      </c>
      <c r="H162" s="50">
        <f t="shared" si="94"/>
        <v>0</v>
      </c>
      <c r="I162" s="50">
        <f t="shared" si="94"/>
        <v>0</v>
      </c>
      <c r="J162" s="50">
        <f t="shared" si="94"/>
        <v>0</v>
      </c>
      <c r="K162" s="50">
        <f t="shared" si="94"/>
        <v>0</v>
      </c>
      <c r="L162" s="50">
        <f t="shared" si="94"/>
        <v>0</v>
      </c>
      <c r="M162" s="50">
        <f t="shared" si="94"/>
        <v>0</v>
      </c>
      <c r="N162" s="50">
        <f t="shared" si="94"/>
        <v>0</v>
      </c>
      <c r="O162" s="50">
        <f>SUM(C162:N162)</f>
        <v>0</v>
      </c>
      <c r="R162" s="93"/>
      <c r="S162" s="93"/>
      <c r="T162" s="93"/>
      <c r="U162" s="93"/>
      <c r="V162" s="93"/>
      <c r="W162" s="93"/>
      <c r="X162" s="93"/>
      <c r="Y162" s="93"/>
      <c r="Z162" s="93"/>
      <c r="AA162" s="93"/>
      <c r="AB162" s="93"/>
      <c r="AC162" s="93"/>
      <c r="AD162" s="93"/>
      <c r="AG162" s="93"/>
      <c r="AH162" s="93"/>
      <c r="AI162" s="93"/>
      <c r="AJ162" s="93"/>
      <c r="AK162" s="93"/>
      <c r="AL162" s="93"/>
      <c r="AM162" s="93"/>
      <c r="AN162" s="93"/>
      <c r="AO162" s="93"/>
      <c r="AP162" s="93"/>
      <c r="AQ162" s="93"/>
      <c r="AR162" s="93"/>
      <c r="AS162" s="93"/>
    </row>
    <row r="163" spans="2:45" ht="11.25" customHeight="1">
      <c r="B163" s="44">
        <f>+B150</f>
        <v>0</v>
      </c>
      <c r="C163" s="50">
        <f t="shared" si="94"/>
        <v>0</v>
      </c>
      <c r="D163" s="50">
        <f t="shared" si="94"/>
        <v>0</v>
      </c>
      <c r="E163" s="50">
        <f t="shared" si="94"/>
        <v>0</v>
      </c>
      <c r="F163" s="50">
        <f t="shared" si="94"/>
        <v>0</v>
      </c>
      <c r="G163" s="50">
        <f t="shared" si="94"/>
        <v>0</v>
      </c>
      <c r="H163" s="50">
        <f t="shared" si="94"/>
        <v>0</v>
      </c>
      <c r="I163" s="50">
        <f t="shared" si="94"/>
        <v>0</v>
      </c>
      <c r="J163" s="50">
        <f t="shared" si="94"/>
        <v>0</v>
      </c>
      <c r="K163" s="50">
        <f t="shared" si="94"/>
        <v>0</v>
      </c>
      <c r="L163" s="50">
        <f t="shared" si="94"/>
        <v>0</v>
      </c>
      <c r="M163" s="50">
        <f t="shared" si="94"/>
        <v>0</v>
      </c>
      <c r="N163" s="50">
        <f t="shared" si="94"/>
        <v>0</v>
      </c>
      <c r="O163" s="50">
        <f>SUM(C163:N163)</f>
        <v>0</v>
      </c>
      <c r="R163" s="93"/>
      <c r="S163" s="93"/>
      <c r="T163" s="93"/>
      <c r="U163" s="93"/>
      <c r="V163" s="93"/>
      <c r="W163" s="93"/>
      <c r="X163" s="93"/>
      <c r="Y163" s="93"/>
      <c r="Z163" s="93"/>
      <c r="AA163" s="93"/>
      <c r="AB163" s="93"/>
      <c r="AC163" s="93"/>
      <c r="AD163" s="93"/>
      <c r="AG163" s="93"/>
      <c r="AH163" s="93"/>
      <c r="AI163" s="93"/>
      <c r="AJ163" s="93"/>
      <c r="AK163" s="93"/>
      <c r="AL163" s="93"/>
      <c r="AM163" s="93"/>
      <c r="AN163" s="93"/>
      <c r="AO163" s="93"/>
      <c r="AP163" s="93"/>
      <c r="AQ163" s="93"/>
      <c r="AR163" s="93"/>
      <c r="AS163" s="93"/>
    </row>
    <row r="164" spans="2:45" ht="11.25" customHeight="1">
      <c r="B164" s="44">
        <f>+B151</f>
        <v>0</v>
      </c>
      <c r="C164" s="50">
        <f t="shared" si="94"/>
        <v>0</v>
      </c>
      <c r="D164" s="50">
        <f t="shared" si="94"/>
        <v>0</v>
      </c>
      <c r="E164" s="50">
        <f t="shared" si="94"/>
        <v>0</v>
      </c>
      <c r="F164" s="50">
        <f t="shared" si="94"/>
        <v>0</v>
      </c>
      <c r="G164" s="50">
        <f t="shared" si="94"/>
        <v>0</v>
      </c>
      <c r="H164" s="50">
        <f t="shared" si="94"/>
        <v>0</v>
      </c>
      <c r="I164" s="50">
        <f t="shared" si="94"/>
        <v>0</v>
      </c>
      <c r="J164" s="50">
        <f t="shared" si="94"/>
        <v>0</v>
      </c>
      <c r="K164" s="50">
        <f t="shared" si="94"/>
        <v>0</v>
      </c>
      <c r="L164" s="50">
        <f t="shared" si="94"/>
        <v>0</v>
      </c>
      <c r="M164" s="50">
        <f t="shared" si="94"/>
        <v>0</v>
      </c>
      <c r="N164" s="50">
        <f t="shared" si="94"/>
        <v>0</v>
      </c>
      <c r="O164" s="50">
        <f>SUM(C164:N164)</f>
        <v>0</v>
      </c>
      <c r="R164" s="93"/>
      <c r="S164" s="93"/>
      <c r="T164" s="93"/>
      <c r="U164" s="93"/>
      <c r="V164" s="93"/>
      <c r="W164" s="93"/>
      <c r="X164" s="93"/>
      <c r="Y164" s="93"/>
      <c r="Z164" s="93"/>
      <c r="AA164" s="93"/>
      <c r="AB164" s="93"/>
      <c r="AC164" s="93"/>
      <c r="AD164" s="93"/>
      <c r="AG164" s="93"/>
      <c r="AH164" s="93"/>
      <c r="AI164" s="93"/>
      <c r="AJ164" s="93"/>
      <c r="AK164" s="93"/>
      <c r="AL164" s="93"/>
      <c r="AM164" s="93"/>
      <c r="AN164" s="93"/>
      <c r="AO164" s="93"/>
      <c r="AP164" s="93"/>
      <c r="AQ164" s="93"/>
      <c r="AR164" s="93"/>
      <c r="AS164" s="93"/>
    </row>
    <row r="165" spans="2:45" ht="11.25" customHeight="1">
      <c r="B165" s="44">
        <f t="shared" ref="B165:B172" si="95">+B152</f>
        <v>0</v>
      </c>
      <c r="C165" s="50">
        <f t="shared" si="94"/>
        <v>0</v>
      </c>
      <c r="D165" s="50">
        <f t="shared" si="94"/>
        <v>0</v>
      </c>
      <c r="E165" s="50">
        <f t="shared" si="94"/>
        <v>0</v>
      </c>
      <c r="F165" s="50">
        <f t="shared" si="94"/>
        <v>0</v>
      </c>
      <c r="G165" s="50">
        <f t="shared" si="94"/>
        <v>0</v>
      </c>
      <c r="H165" s="50">
        <f t="shared" si="94"/>
        <v>0</v>
      </c>
      <c r="I165" s="50">
        <f t="shared" si="94"/>
        <v>0</v>
      </c>
      <c r="J165" s="50">
        <f t="shared" si="94"/>
        <v>0</v>
      </c>
      <c r="K165" s="50">
        <f t="shared" si="94"/>
        <v>0</v>
      </c>
      <c r="L165" s="50">
        <f t="shared" si="94"/>
        <v>0</v>
      </c>
      <c r="M165" s="50">
        <f t="shared" si="94"/>
        <v>0</v>
      </c>
      <c r="N165" s="50">
        <f t="shared" si="94"/>
        <v>0</v>
      </c>
      <c r="O165" s="50">
        <f t="shared" ref="O165:O171" si="96">SUM(C165:N165)</f>
        <v>0</v>
      </c>
      <c r="R165" s="93"/>
      <c r="S165" s="93"/>
      <c r="T165" s="93"/>
      <c r="U165" s="93"/>
      <c r="V165" s="93"/>
      <c r="W165" s="93"/>
      <c r="X165" s="93"/>
      <c r="Y165" s="93"/>
      <c r="Z165" s="93"/>
      <c r="AA165" s="93"/>
      <c r="AB165" s="93"/>
      <c r="AC165" s="93"/>
      <c r="AD165" s="93"/>
      <c r="AG165" s="93"/>
      <c r="AH165" s="93"/>
      <c r="AI165" s="93"/>
      <c r="AJ165" s="93"/>
      <c r="AK165" s="93"/>
      <c r="AL165" s="93"/>
      <c r="AM165" s="93"/>
      <c r="AN165" s="93"/>
      <c r="AO165" s="93"/>
      <c r="AP165" s="93"/>
      <c r="AQ165" s="93"/>
      <c r="AR165" s="93"/>
      <c r="AS165" s="93"/>
    </row>
    <row r="166" spans="2:45" ht="11.25" customHeight="1">
      <c r="B166" s="44">
        <f t="shared" si="95"/>
        <v>0</v>
      </c>
      <c r="C166" s="50">
        <f t="shared" si="94"/>
        <v>0</v>
      </c>
      <c r="D166" s="50">
        <f t="shared" si="94"/>
        <v>0</v>
      </c>
      <c r="E166" s="50">
        <f t="shared" si="94"/>
        <v>0</v>
      </c>
      <c r="F166" s="50">
        <f t="shared" si="94"/>
        <v>0</v>
      </c>
      <c r="G166" s="50">
        <f t="shared" si="94"/>
        <v>0</v>
      </c>
      <c r="H166" s="50">
        <f t="shared" si="94"/>
        <v>0</v>
      </c>
      <c r="I166" s="50">
        <f t="shared" si="94"/>
        <v>0</v>
      </c>
      <c r="J166" s="50">
        <f t="shared" si="94"/>
        <v>0</v>
      </c>
      <c r="K166" s="50">
        <f t="shared" si="94"/>
        <v>0</v>
      </c>
      <c r="L166" s="50">
        <f t="shared" si="94"/>
        <v>0</v>
      </c>
      <c r="M166" s="50">
        <f t="shared" si="94"/>
        <v>0</v>
      </c>
      <c r="N166" s="50">
        <f t="shared" si="94"/>
        <v>0</v>
      </c>
      <c r="O166" s="50">
        <f t="shared" si="96"/>
        <v>0</v>
      </c>
      <c r="R166" s="93"/>
      <c r="S166" s="93"/>
      <c r="T166" s="93"/>
      <c r="U166" s="93"/>
      <c r="V166" s="93"/>
      <c r="W166" s="93"/>
      <c r="X166" s="93"/>
      <c r="Y166" s="93"/>
      <c r="Z166" s="93"/>
      <c r="AA166" s="93"/>
      <c r="AB166" s="93"/>
      <c r="AC166" s="93"/>
      <c r="AD166" s="93"/>
      <c r="AG166" s="93"/>
      <c r="AH166" s="93"/>
      <c r="AI166" s="93"/>
      <c r="AJ166" s="93"/>
      <c r="AK166" s="93"/>
      <c r="AL166" s="93"/>
      <c r="AM166" s="93"/>
      <c r="AN166" s="93"/>
      <c r="AO166" s="93"/>
      <c r="AP166" s="93"/>
      <c r="AQ166" s="93"/>
      <c r="AR166" s="93"/>
      <c r="AS166" s="93"/>
    </row>
    <row r="167" spans="2:45" ht="11.25" customHeight="1">
      <c r="B167" s="44">
        <f t="shared" si="95"/>
        <v>0</v>
      </c>
      <c r="C167" s="50">
        <f t="shared" si="94"/>
        <v>0</v>
      </c>
      <c r="D167" s="50">
        <f t="shared" si="94"/>
        <v>0</v>
      </c>
      <c r="E167" s="50">
        <f t="shared" si="94"/>
        <v>0</v>
      </c>
      <c r="F167" s="50">
        <f t="shared" si="94"/>
        <v>0</v>
      </c>
      <c r="G167" s="50">
        <f t="shared" si="94"/>
        <v>0</v>
      </c>
      <c r="H167" s="50">
        <f t="shared" si="94"/>
        <v>0</v>
      </c>
      <c r="I167" s="50">
        <f t="shared" si="94"/>
        <v>0</v>
      </c>
      <c r="J167" s="50">
        <f t="shared" si="94"/>
        <v>0</v>
      </c>
      <c r="K167" s="50">
        <f t="shared" si="94"/>
        <v>0</v>
      </c>
      <c r="L167" s="50">
        <f t="shared" si="94"/>
        <v>0</v>
      </c>
      <c r="M167" s="50">
        <f t="shared" si="94"/>
        <v>0</v>
      </c>
      <c r="N167" s="50">
        <f t="shared" si="94"/>
        <v>0</v>
      </c>
      <c r="O167" s="50">
        <f t="shared" si="96"/>
        <v>0</v>
      </c>
      <c r="R167" s="93"/>
      <c r="S167" s="93"/>
      <c r="T167" s="93"/>
      <c r="U167" s="93"/>
      <c r="V167" s="93"/>
      <c r="W167" s="93"/>
      <c r="X167" s="93"/>
      <c r="Y167" s="93"/>
      <c r="Z167" s="93"/>
      <c r="AA167" s="93"/>
      <c r="AB167" s="93"/>
      <c r="AC167" s="93"/>
      <c r="AD167" s="93"/>
      <c r="AG167" s="93"/>
      <c r="AH167" s="93"/>
      <c r="AI167" s="93"/>
      <c r="AJ167" s="93"/>
      <c r="AK167" s="93"/>
      <c r="AL167" s="93"/>
      <c r="AM167" s="93"/>
      <c r="AN167" s="93"/>
      <c r="AO167" s="93"/>
      <c r="AP167" s="93"/>
      <c r="AQ167" s="93"/>
      <c r="AR167" s="93"/>
      <c r="AS167" s="93"/>
    </row>
    <row r="168" spans="2:45" ht="11.25" customHeight="1">
      <c r="B168" s="44">
        <f t="shared" si="95"/>
        <v>0</v>
      </c>
      <c r="C168" s="50">
        <f t="shared" si="94"/>
        <v>0</v>
      </c>
      <c r="D168" s="50">
        <f t="shared" si="94"/>
        <v>0</v>
      </c>
      <c r="E168" s="50">
        <f t="shared" si="94"/>
        <v>0</v>
      </c>
      <c r="F168" s="50">
        <f t="shared" si="94"/>
        <v>0</v>
      </c>
      <c r="G168" s="50">
        <f t="shared" si="94"/>
        <v>0</v>
      </c>
      <c r="H168" s="50">
        <f t="shared" si="94"/>
        <v>0</v>
      </c>
      <c r="I168" s="50">
        <f t="shared" si="94"/>
        <v>0</v>
      </c>
      <c r="J168" s="50">
        <f t="shared" si="94"/>
        <v>0</v>
      </c>
      <c r="K168" s="50">
        <f t="shared" si="94"/>
        <v>0</v>
      </c>
      <c r="L168" s="50">
        <f t="shared" si="94"/>
        <v>0</v>
      </c>
      <c r="M168" s="50">
        <f t="shared" si="94"/>
        <v>0</v>
      </c>
      <c r="N168" s="50">
        <f t="shared" si="94"/>
        <v>0</v>
      </c>
      <c r="O168" s="50">
        <f t="shared" si="96"/>
        <v>0</v>
      </c>
      <c r="R168" s="93"/>
      <c r="S168" s="93"/>
      <c r="T168" s="93"/>
      <c r="U168" s="93"/>
      <c r="V168" s="93"/>
      <c r="W168" s="93"/>
      <c r="X168" s="93"/>
      <c r="Y168" s="93"/>
      <c r="Z168" s="93"/>
      <c r="AA168" s="93"/>
      <c r="AB168" s="93"/>
      <c r="AC168" s="93"/>
      <c r="AD168" s="93"/>
      <c r="AG168" s="93"/>
      <c r="AH168" s="93"/>
      <c r="AI168" s="93"/>
      <c r="AJ168" s="93"/>
      <c r="AK168" s="93"/>
      <c r="AL168" s="93"/>
      <c r="AM168" s="93"/>
      <c r="AN168" s="93"/>
      <c r="AO168" s="93"/>
      <c r="AP168" s="93"/>
      <c r="AQ168" s="93"/>
      <c r="AR168" s="93"/>
      <c r="AS168" s="93"/>
    </row>
    <row r="169" spans="2:45" ht="11.25" customHeight="1">
      <c r="B169" s="44">
        <f t="shared" si="95"/>
        <v>0</v>
      </c>
      <c r="C169" s="50">
        <f t="shared" si="94"/>
        <v>0</v>
      </c>
      <c r="D169" s="50">
        <f t="shared" si="94"/>
        <v>0</v>
      </c>
      <c r="E169" s="50">
        <f t="shared" si="94"/>
        <v>0</v>
      </c>
      <c r="F169" s="50">
        <f t="shared" si="94"/>
        <v>0</v>
      </c>
      <c r="G169" s="50">
        <f t="shared" si="94"/>
        <v>0</v>
      </c>
      <c r="H169" s="50">
        <f t="shared" si="94"/>
        <v>0</v>
      </c>
      <c r="I169" s="50">
        <f t="shared" si="94"/>
        <v>0</v>
      </c>
      <c r="J169" s="50">
        <f t="shared" si="94"/>
        <v>0</v>
      </c>
      <c r="K169" s="50">
        <f t="shared" si="94"/>
        <v>0</v>
      </c>
      <c r="L169" s="50">
        <f t="shared" si="94"/>
        <v>0</v>
      </c>
      <c r="M169" s="50">
        <f t="shared" si="94"/>
        <v>0</v>
      </c>
      <c r="N169" s="50">
        <f t="shared" si="94"/>
        <v>0</v>
      </c>
      <c r="O169" s="50">
        <f t="shared" si="96"/>
        <v>0</v>
      </c>
      <c r="R169" s="93"/>
      <c r="S169" s="93"/>
      <c r="T169" s="93"/>
      <c r="U169" s="93"/>
      <c r="V169" s="93"/>
      <c r="W169" s="93"/>
      <c r="X169" s="93"/>
      <c r="Y169" s="93"/>
      <c r="Z169" s="93"/>
      <c r="AA169" s="93"/>
      <c r="AB169" s="93"/>
      <c r="AC169" s="93"/>
      <c r="AD169" s="93"/>
      <c r="AG169" s="93"/>
      <c r="AH169" s="93"/>
      <c r="AI169" s="93"/>
      <c r="AJ169" s="93"/>
      <c r="AK169" s="93"/>
      <c r="AL169" s="93"/>
      <c r="AM169" s="93"/>
      <c r="AN169" s="93"/>
      <c r="AO169" s="93"/>
      <c r="AP169" s="93"/>
      <c r="AQ169" s="93"/>
      <c r="AR169" s="93"/>
      <c r="AS169" s="93"/>
    </row>
    <row r="170" spans="2:45" ht="11.25" customHeight="1">
      <c r="B170" s="44">
        <f t="shared" si="95"/>
        <v>0</v>
      </c>
      <c r="C170" s="50">
        <f t="shared" si="94"/>
        <v>0</v>
      </c>
      <c r="D170" s="50">
        <f t="shared" si="94"/>
        <v>0</v>
      </c>
      <c r="E170" s="50">
        <f t="shared" si="94"/>
        <v>0</v>
      </c>
      <c r="F170" s="50">
        <f t="shared" si="94"/>
        <v>0</v>
      </c>
      <c r="G170" s="50">
        <f t="shared" si="94"/>
        <v>0</v>
      </c>
      <c r="H170" s="50">
        <f t="shared" si="94"/>
        <v>0</v>
      </c>
      <c r="I170" s="50">
        <f t="shared" si="94"/>
        <v>0</v>
      </c>
      <c r="J170" s="50">
        <f t="shared" si="94"/>
        <v>0</v>
      </c>
      <c r="K170" s="50">
        <f t="shared" si="94"/>
        <v>0</v>
      </c>
      <c r="L170" s="50">
        <f t="shared" si="94"/>
        <v>0</v>
      </c>
      <c r="M170" s="50">
        <f t="shared" si="94"/>
        <v>0</v>
      </c>
      <c r="N170" s="50">
        <f t="shared" si="94"/>
        <v>0</v>
      </c>
      <c r="O170" s="50">
        <f t="shared" si="96"/>
        <v>0</v>
      </c>
      <c r="R170" s="93"/>
      <c r="S170" s="93"/>
      <c r="T170" s="93"/>
      <c r="U170" s="93"/>
      <c r="V170" s="93"/>
      <c r="W170" s="93"/>
      <c r="X170" s="93"/>
      <c r="Y170" s="93"/>
      <c r="Z170" s="93"/>
      <c r="AA170" s="93"/>
      <c r="AB170" s="93"/>
      <c r="AC170" s="93"/>
      <c r="AD170" s="93"/>
      <c r="AG170" s="93"/>
      <c r="AH170" s="93"/>
      <c r="AI170" s="93"/>
      <c r="AJ170" s="93"/>
      <c r="AK170" s="93"/>
      <c r="AL170" s="93"/>
      <c r="AM170" s="93"/>
      <c r="AN170" s="93"/>
      <c r="AO170" s="93"/>
      <c r="AP170" s="93"/>
      <c r="AQ170" s="93"/>
      <c r="AR170" s="93"/>
      <c r="AS170" s="93"/>
    </row>
    <row r="171" spans="2:45" ht="11.25" customHeight="1">
      <c r="B171" s="44">
        <f t="shared" si="95"/>
        <v>0</v>
      </c>
      <c r="C171" s="50">
        <f t="shared" si="94"/>
        <v>0</v>
      </c>
      <c r="D171" s="50">
        <f t="shared" si="94"/>
        <v>0</v>
      </c>
      <c r="E171" s="50">
        <f t="shared" si="94"/>
        <v>0</v>
      </c>
      <c r="F171" s="50">
        <f t="shared" si="94"/>
        <v>0</v>
      </c>
      <c r="G171" s="50">
        <f t="shared" si="94"/>
        <v>0</v>
      </c>
      <c r="H171" s="50">
        <f t="shared" si="94"/>
        <v>0</v>
      </c>
      <c r="I171" s="50">
        <f t="shared" si="94"/>
        <v>0</v>
      </c>
      <c r="J171" s="50">
        <f t="shared" si="94"/>
        <v>0</v>
      </c>
      <c r="K171" s="50">
        <f t="shared" si="94"/>
        <v>0</v>
      </c>
      <c r="L171" s="50">
        <f t="shared" si="94"/>
        <v>0</v>
      </c>
      <c r="M171" s="50">
        <f t="shared" si="94"/>
        <v>0</v>
      </c>
      <c r="N171" s="50">
        <f t="shared" si="94"/>
        <v>0</v>
      </c>
      <c r="O171" s="50">
        <f t="shared" si="96"/>
        <v>0</v>
      </c>
      <c r="R171" s="93"/>
      <c r="S171" s="93"/>
      <c r="T171" s="93"/>
      <c r="U171" s="93"/>
      <c r="V171" s="93"/>
      <c r="W171" s="93"/>
      <c r="X171" s="93"/>
      <c r="Y171" s="93"/>
      <c r="Z171" s="93"/>
      <c r="AA171" s="93"/>
      <c r="AB171" s="93"/>
      <c r="AC171" s="93"/>
      <c r="AD171" s="93"/>
      <c r="AG171" s="93"/>
      <c r="AH171" s="93"/>
      <c r="AI171" s="93"/>
      <c r="AJ171" s="93"/>
      <c r="AK171" s="93"/>
      <c r="AL171" s="93"/>
      <c r="AM171" s="93"/>
      <c r="AN171" s="93"/>
      <c r="AO171" s="93"/>
      <c r="AP171" s="93"/>
      <c r="AQ171" s="93"/>
      <c r="AR171" s="93"/>
      <c r="AS171" s="93"/>
    </row>
    <row r="172" spans="2:45" ht="11.25" customHeight="1">
      <c r="B172" s="44">
        <f t="shared" si="95"/>
        <v>0</v>
      </c>
      <c r="C172" s="50">
        <f>(+C143/100)*C159</f>
        <v>0</v>
      </c>
      <c r="D172" s="50">
        <f t="shared" si="94"/>
        <v>0</v>
      </c>
      <c r="E172" s="50">
        <f t="shared" si="94"/>
        <v>0</v>
      </c>
      <c r="F172" s="50">
        <f t="shared" si="94"/>
        <v>0</v>
      </c>
      <c r="G172" s="50">
        <f t="shared" si="94"/>
        <v>0</v>
      </c>
      <c r="H172" s="50">
        <f t="shared" si="94"/>
        <v>0</v>
      </c>
      <c r="I172" s="50">
        <f t="shared" si="94"/>
        <v>0</v>
      </c>
      <c r="J172" s="50">
        <f t="shared" si="94"/>
        <v>0</v>
      </c>
      <c r="K172" s="50">
        <f t="shared" si="94"/>
        <v>0</v>
      </c>
      <c r="L172" s="50">
        <f t="shared" si="94"/>
        <v>0</v>
      </c>
      <c r="M172" s="50">
        <f t="shared" si="94"/>
        <v>0</v>
      </c>
      <c r="N172" s="50">
        <f t="shared" si="94"/>
        <v>0</v>
      </c>
      <c r="O172" s="50">
        <f>SUM(C172:N172)</f>
        <v>0</v>
      </c>
      <c r="R172" s="93"/>
      <c r="S172" s="93"/>
      <c r="T172" s="93"/>
      <c r="U172" s="93"/>
      <c r="V172" s="93"/>
      <c r="W172" s="93"/>
      <c r="X172" s="93"/>
      <c r="Y172" s="93"/>
      <c r="Z172" s="93"/>
      <c r="AA172" s="93"/>
      <c r="AB172" s="93"/>
      <c r="AC172" s="93"/>
      <c r="AD172" s="93"/>
      <c r="AG172" s="93"/>
      <c r="AH172" s="93"/>
      <c r="AI172" s="93"/>
      <c r="AJ172" s="93"/>
      <c r="AK172" s="93"/>
      <c r="AL172" s="93"/>
      <c r="AM172" s="93"/>
      <c r="AN172" s="93"/>
      <c r="AO172" s="93"/>
      <c r="AP172" s="93"/>
      <c r="AQ172" s="93"/>
      <c r="AR172" s="93"/>
      <c r="AS172" s="93"/>
    </row>
    <row r="173" spans="2:45" ht="11.25" customHeight="1">
      <c r="B173" s="11" t="s">
        <v>69</v>
      </c>
      <c r="C173" s="50">
        <f>SUM(C161:C172)</f>
        <v>0</v>
      </c>
      <c r="D173" s="50">
        <f t="shared" ref="D173:N173" si="97">SUM(D161:D172)</f>
        <v>0</v>
      </c>
      <c r="E173" s="50">
        <f t="shared" si="97"/>
        <v>0</v>
      </c>
      <c r="F173" s="50">
        <f t="shared" si="97"/>
        <v>0</v>
      </c>
      <c r="G173" s="50">
        <f t="shared" si="97"/>
        <v>0</v>
      </c>
      <c r="H173" s="50">
        <f t="shared" si="97"/>
        <v>0</v>
      </c>
      <c r="I173" s="50">
        <f t="shared" si="97"/>
        <v>0</v>
      </c>
      <c r="J173" s="50">
        <f t="shared" si="97"/>
        <v>0</v>
      </c>
      <c r="K173" s="50">
        <f t="shared" si="97"/>
        <v>0</v>
      </c>
      <c r="L173" s="50">
        <f t="shared" si="97"/>
        <v>0</v>
      </c>
      <c r="M173" s="50">
        <f t="shared" si="97"/>
        <v>0</v>
      </c>
      <c r="N173" s="50">
        <f t="shared" si="97"/>
        <v>0</v>
      </c>
      <c r="O173" s="50">
        <f>SUM(C173:N173)</f>
        <v>0</v>
      </c>
      <c r="Q173" s="51"/>
      <c r="R173" s="93"/>
      <c r="S173" s="93"/>
      <c r="T173" s="93"/>
      <c r="U173" s="93"/>
      <c r="V173" s="93"/>
      <c r="W173" s="93"/>
      <c r="X173" s="93"/>
      <c r="Y173" s="93"/>
      <c r="Z173" s="93"/>
      <c r="AA173" s="93"/>
      <c r="AB173" s="93"/>
      <c r="AC173" s="93"/>
      <c r="AD173" s="93"/>
      <c r="AF173" s="51"/>
      <c r="AG173" s="93"/>
      <c r="AH173" s="93"/>
      <c r="AI173" s="93"/>
      <c r="AJ173" s="93"/>
      <c r="AK173" s="93"/>
      <c r="AL173" s="93"/>
      <c r="AM173" s="93"/>
      <c r="AN173" s="93"/>
      <c r="AO173" s="93"/>
      <c r="AP173" s="93"/>
      <c r="AQ173" s="93"/>
      <c r="AR173" s="93"/>
      <c r="AS173" s="93"/>
    </row>
    <row r="174" spans="2:45" ht="11.25" customHeight="1">
      <c r="C174" s="41"/>
      <c r="D174" s="41"/>
      <c r="E174" s="41"/>
      <c r="F174" s="41"/>
      <c r="G174" s="41"/>
      <c r="H174" s="41"/>
      <c r="I174" s="41"/>
      <c r="J174" s="41"/>
      <c r="K174" s="41"/>
      <c r="L174" s="41"/>
      <c r="M174" s="41"/>
      <c r="N174" s="41"/>
      <c r="O174" s="41"/>
      <c r="R174" s="93"/>
      <c r="S174" s="93"/>
      <c r="T174" s="93"/>
      <c r="U174" s="93"/>
      <c r="V174" s="93"/>
      <c r="W174" s="93"/>
      <c r="X174" s="93"/>
      <c r="Y174" s="93"/>
      <c r="Z174" s="93"/>
      <c r="AA174" s="93"/>
      <c r="AB174" s="93"/>
      <c r="AC174" s="93"/>
      <c r="AD174" s="93"/>
      <c r="AG174" s="93"/>
      <c r="AH174" s="93"/>
      <c r="AI174" s="93"/>
      <c r="AJ174" s="93"/>
      <c r="AK174" s="93"/>
      <c r="AL174" s="93"/>
      <c r="AM174" s="93"/>
      <c r="AN174" s="93"/>
      <c r="AO174" s="93"/>
      <c r="AP174" s="93"/>
      <c r="AQ174" s="93"/>
      <c r="AR174" s="93"/>
      <c r="AS174" s="93"/>
    </row>
    <row r="175" spans="2:45" ht="11.25" customHeight="1" thickBot="1">
      <c r="B175" s="11" t="s">
        <v>95</v>
      </c>
      <c r="C175" s="59" t="str">
        <f t="shared" ref="C175:O175" si="98">+C146</f>
        <v>Month 1</v>
      </c>
      <c r="D175" s="43" t="str">
        <f t="shared" si="98"/>
        <v>Month 2</v>
      </c>
      <c r="E175" s="43" t="str">
        <f t="shared" si="98"/>
        <v>Month 3</v>
      </c>
      <c r="F175" s="43" t="str">
        <f t="shared" si="98"/>
        <v>Month 4</v>
      </c>
      <c r="G175" s="43" t="str">
        <f t="shared" si="98"/>
        <v>Month 5</v>
      </c>
      <c r="H175" s="43" t="str">
        <f t="shared" si="98"/>
        <v>Month 6</v>
      </c>
      <c r="I175" s="43" t="str">
        <f t="shared" si="98"/>
        <v>Month 7</v>
      </c>
      <c r="J175" s="43" t="str">
        <f t="shared" si="98"/>
        <v>Month 8</v>
      </c>
      <c r="K175" s="43" t="str">
        <f t="shared" si="98"/>
        <v>Month 9</v>
      </c>
      <c r="L175" s="43" t="str">
        <f t="shared" si="98"/>
        <v>Month 10</v>
      </c>
      <c r="M175" s="43" t="str">
        <f t="shared" si="98"/>
        <v>Month 11</v>
      </c>
      <c r="N175" s="43" t="str">
        <f t="shared" si="98"/>
        <v>Month 12</v>
      </c>
      <c r="O175" s="43" t="str">
        <f t="shared" si="98"/>
        <v>TOTAL</v>
      </c>
      <c r="Q175" s="51"/>
      <c r="R175" s="97"/>
      <c r="S175" s="97"/>
      <c r="T175" s="97"/>
      <c r="U175" s="97"/>
      <c r="V175" s="97"/>
      <c r="W175" s="97"/>
      <c r="X175" s="97"/>
      <c r="Y175" s="97"/>
      <c r="Z175" s="97"/>
      <c r="AA175" s="97"/>
      <c r="AB175" s="97"/>
      <c r="AC175" s="97"/>
      <c r="AD175" s="97"/>
      <c r="AF175" s="51"/>
      <c r="AG175" s="97"/>
      <c r="AH175" s="97"/>
      <c r="AI175" s="97"/>
      <c r="AJ175" s="97"/>
      <c r="AK175" s="97"/>
      <c r="AL175" s="97"/>
      <c r="AM175" s="97"/>
      <c r="AN175" s="97"/>
      <c r="AO175" s="97"/>
      <c r="AP175" s="97"/>
      <c r="AQ175" s="97"/>
      <c r="AR175" s="97"/>
      <c r="AS175" s="97"/>
    </row>
    <row r="176" spans="2:45" ht="11.25" customHeight="1" thickBot="1">
      <c r="B176" s="55" t="s">
        <v>96</v>
      </c>
      <c r="C176" s="60">
        <v>3.6889999999999999E-2</v>
      </c>
      <c r="D176" s="61">
        <f>+C176</f>
        <v>3.6889999999999999E-2</v>
      </c>
      <c r="E176" s="62">
        <f t="shared" ref="E176:N176" si="99">+D176</f>
        <v>3.6889999999999999E-2</v>
      </c>
      <c r="F176" s="62">
        <f t="shared" si="99"/>
        <v>3.6889999999999999E-2</v>
      </c>
      <c r="G176" s="62">
        <f t="shared" si="99"/>
        <v>3.6889999999999999E-2</v>
      </c>
      <c r="H176" s="62">
        <f t="shared" si="99"/>
        <v>3.6889999999999999E-2</v>
      </c>
      <c r="I176" s="62">
        <f t="shared" si="99"/>
        <v>3.6889999999999999E-2</v>
      </c>
      <c r="J176" s="62">
        <f t="shared" si="99"/>
        <v>3.6889999999999999E-2</v>
      </c>
      <c r="K176" s="62">
        <f t="shared" si="99"/>
        <v>3.6889999999999999E-2</v>
      </c>
      <c r="L176" s="62">
        <f t="shared" si="99"/>
        <v>3.6889999999999999E-2</v>
      </c>
      <c r="M176" s="62">
        <f t="shared" si="99"/>
        <v>3.6889999999999999E-2</v>
      </c>
      <c r="N176" s="62">
        <f t="shared" si="99"/>
        <v>3.6889999999999999E-2</v>
      </c>
      <c r="O176" s="54"/>
      <c r="R176" s="101"/>
      <c r="S176" s="101"/>
      <c r="T176" s="101"/>
      <c r="U176" s="101"/>
      <c r="V176" s="101"/>
      <c r="W176" s="101"/>
      <c r="X176" s="101"/>
      <c r="Y176" s="101"/>
      <c r="Z176" s="101"/>
      <c r="AA176" s="101"/>
      <c r="AB176" s="101"/>
      <c r="AC176" s="101"/>
      <c r="AD176" s="21"/>
      <c r="AG176" s="101"/>
      <c r="AH176" s="101"/>
      <c r="AI176" s="101"/>
      <c r="AJ176" s="101"/>
      <c r="AK176" s="101"/>
      <c r="AL176" s="101"/>
      <c r="AM176" s="101"/>
      <c r="AN176" s="101"/>
      <c r="AO176" s="101"/>
      <c r="AP176" s="101"/>
      <c r="AQ176" s="101"/>
      <c r="AR176" s="101"/>
      <c r="AS176" s="21"/>
    </row>
    <row r="177" spans="2:45" ht="11.25" customHeight="1">
      <c r="B177" s="44" t="s">
        <v>97</v>
      </c>
      <c r="C177" s="63">
        <f>D335</f>
        <v>10000</v>
      </c>
      <c r="D177" s="64">
        <f>C177</f>
        <v>10000</v>
      </c>
      <c r="E177" s="64">
        <f t="shared" ref="E177:N177" si="100">D177</f>
        <v>10000</v>
      </c>
      <c r="F177" s="64">
        <f t="shared" si="100"/>
        <v>10000</v>
      </c>
      <c r="G177" s="64">
        <f t="shared" si="100"/>
        <v>10000</v>
      </c>
      <c r="H177" s="64">
        <f t="shared" si="100"/>
        <v>10000</v>
      </c>
      <c r="I177" s="64">
        <f t="shared" si="100"/>
        <v>10000</v>
      </c>
      <c r="J177" s="64">
        <f t="shared" si="100"/>
        <v>10000</v>
      </c>
      <c r="K177" s="64">
        <f t="shared" si="100"/>
        <v>10000</v>
      </c>
      <c r="L177" s="64">
        <f t="shared" si="100"/>
        <v>10000</v>
      </c>
      <c r="M177" s="64">
        <f t="shared" si="100"/>
        <v>10000</v>
      </c>
      <c r="N177" s="64">
        <f t="shared" si="100"/>
        <v>10000</v>
      </c>
      <c r="O177" s="54"/>
      <c r="R177" s="102"/>
      <c r="S177" s="99"/>
      <c r="T177" s="99"/>
      <c r="U177" s="99"/>
      <c r="V177" s="99"/>
      <c r="W177" s="99"/>
      <c r="X177" s="99"/>
      <c r="Y177" s="99"/>
      <c r="Z177" s="99"/>
      <c r="AA177" s="99"/>
      <c r="AB177" s="99"/>
      <c r="AC177" s="99"/>
      <c r="AD177" s="21"/>
      <c r="AG177" s="99"/>
      <c r="AH177" s="99"/>
      <c r="AI177" s="99"/>
      <c r="AJ177" s="99"/>
      <c r="AK177" s="99"/>
      <c r="AL177" s="99"/>
      <c r="AM177" s="99"/>
      <c r="AN177" s="99"/>
      <c r="AO177" s="99"/>
      <c r="AP177" s="99"/>
      <c r="AQ177" s="99"/>
      <c r="AR177" s="99"/>
      <c r="AS177" s="21"/>
    </row>
    <row r="178" spans="2:45" ht="11.25" customHeight="1">
      <c r="B178" s="11" t="s">
        <v>98</v>
      </c>
      <c r="C178" s="65"/>
      <c r="D178" s="62"/>
      <c r="E178" s="62"/>
      <c r="F178" s="62"/>
      <c r="G178" s="62"/>
      <c r="H178" s="62"/>
      <c r="I178" s="62"/>
      <c r="J178" s="62"/>
      <c r="K178" s="62"/>
      <c r="L178" s="62"/>
      <c r="M178" s="62"/>
      <c r="N178" s="62"/>
      <c r="O178" s="54"/>
      <c r="Q178" s="51"/>
      <c r="R178" s="101"/>
      <c r="S178" s="101"/>
      <c r="T178" s="101"/>
      <c r="U178" s="101"/>
      <c r="V178" s="101"/>
      <c r="W178" s="101"/>
      <c r="X178" s="101"/>
      <c r="Y178" s="101"/>
      <c r="Z178" s="101"/>
      <c r="AA178" s="101"/>
      <c r="AB178" s="101"/>
      <c r="AC178" s="101"/>
      <c r="AD178" s="21"/>
      <c r="AF178" s="51"/>
      <c r="AG178" s="101"/>
      <c r="AH178" s="101"/>
      <c r="AI178" s="101"/>
      <c r="AJ178" s="101"/>
      <c r="AK178" s="101"/>
      <c r="AL178" s="101"/>
      <c r="AM178" s="101"/>
      <c r="AN178" s="101"/>
      <c r="AO178" s="101"/>
      <c r="AP178" s="101"/>
      <c r="AQ178" s="101"/>
      <c r="AR178" s="101"/>
      <c r="AS178" s="21"/>
    </row>
    <row r="179" spans="2:45" ht="11.25" customHeight="1">
      <c r="B179" s="44">
        <f>+B161</f>
        <v>0</v>
      </c>
      <c r="C179" s="50">
        <f>IF(+C132&lt;=(C$177*C$12),+C132,IF(+C132&gt;(C$177*C$12),(C$177*C$12)))</f>
        <v>0</v>
      </c>
      <c r="D179" s="50">
        <f>IF((+C132+D132)&lt;=(D$177*D$12),+D132,IF((+C132+D132)&gt;(D$177*D$12),(D$177*D$12)-C179))</f>
        <v>0</v>
      </c>
      <c r="E179" s="50">
        <f>IF((+C132+D132+E132)&lt;=(E$177*E$12),+E132,IF((+C132+D132+E132)&gt;(E$177*E$12),(E$177*E$12)-(C179+D179)))</f>
        <v>0</v>
      </c>
      <c r="F179" s="50">
        <f>IF((+C132+D132+E132+F132)&lt;=(F$177*F$12),+F132,IF((+C132+D132+E132+F132)&gt;(F$177*F$12),(F$177*F$12)-(C179+D179+E179)))</f>
        <v>0</v>
      </c>
      <c r="G179" s="50">
        <f>IF((+C132+D132+E132+F132+G132)&lt;=(G$177*G$12),+G132,IF((+C132+D132+E132+F132+G132)&gt;(G$177*G$12),(G$177*G$12)-(C179+D179+E179+F179)))</f>
        <v>0</v>
      </c>
      <c r="H179" s="50">
        <f>IF((+C132+D132+E132+F132+G132+H132)&lt;=(H$177*H$12),+H132,IF((+C132+D132+E132+F132+G132+H132)&gt;(H$177*H$12),(H$177*H$12)-(C179+D179+E179+F179+G179)))</f>
        <v>0</v>
      </c>
      <c r="I179" s="50">
        <f>IF((+C132+D132+E132+F132+G132+H132+I132)&lt;=(I$177*I$12),+I132,IF((+C132+D132+E132+F132+G132+H132+I132)&gt;(I$177*I$12),(I$177*I$12)-(C179+D179+E179+F179+G179+H179)))</f>
        <v>0</v>
      </c>
      <c r="J179" s="50">
        <f>IF((+C132+D132+E132+F132+G132+H132+I132+J132)&lt;=(J$177*J$12),+J132,IF((+C132+D132+E132+F132+G132+H132+I132+J132)&gt;(J$177*J$12),(J$177*J$12)-(C179+D179+E179+F179+G179+H179+I179)))</f>
        <v>0</v>
      </c>
      <c r="K179" s="50">
        <f>IF((+C132+D132+E132+F132+G132+H132+I132+J132+K132)&lt;=(K$177*K$12),+K132,IF((+C132+D132+E132+F132+G132+H132+I132+J132+K132)&gt;(K$177*K$12),(K$177*K$12)-(C179+D179+E179+F179+G179+H179+I179+J179)))</f>
        <v>0</v>
      </c>
      <c r="L179" s="50">
        <f>IF((+C132+D132+E132+F132+G132+H132+I132+J132+K132+L132)&lt;=(L$177*L$12),+L132,IF((+C132+D132+E132+F132+G132+H132+I132+J132+K132+L132)&gt;(L$177*L$12),(L$177*L$12)-(C179+D179+E179+F179+G179+H179+I179+J179+K179)))</f>
        <v>0</v>
      </c>
      <c r="M179" s="50">
        <f>IF((+C132+D132+E132+F132+G132+H132+I132+J132+K132+L132+M132)&lt;=(M$177*M$12),+M132,IF((+C132+D132+E132+F132+G132+H132+I132+J132+K132+L132+M132)&gt;(M$177*M$12),(M$177*M$12)-(C179+D179+E179+F179+G179+H179+I179+J179+K179+L179)))</f>
        <v>0</v>
      </c>
      <c r="N179" s="50">
        <f>IF((+C132+D132+E132+F132+G132+H132+I132+J132+K132+L132+M132+N132)&lt;=(N$177*N$12),+N132,IF((+C132+D132+E132+F132+G132+H132+I132+J132+K132+L132+M132+N132)&gt;(N$177*N$12),(N$177*N$12)-(C179+D179+E179+F179+G179+H179+I179+J179+K179+L179+M179)))</f>
        <v>0</v>
      </c>
      <c r="O179" s="50">
        <f>SUM(C179:N179)</f>
        <v>0</v>
      </c>
      <c r="R179" s="93"/>
      <c r="S179" s="93"/>
      <c r="T179" s="93"/>
      <c r="U179" s="93"/>
      <c r="V179" s="93"/>
      <c r="W179" s="93"/>
      <c r="X179" s="93"/>
      <c r="Y179" s="93"/>
      <c r="Z179" s="93"/>
      <c r="AA179" s="93"/>
      <c r="AB179" s="93"/>
      <c r="AC179" s="93"/>
      <c r="AD179" s="93"/>
      <c r="AG179" s="93"/>
      <c r="AH179" s="93"/>
      <c r="AI179" s="93"/>
      <c r="AJ179" s="93"/>
      <c r="AK179" s="93"/>
      <c r="AL179" s="93"/>
      <c r="AM179" s="93"/>
      <c r="AN179" s="93"/>
      <c r="AO179" s="93"/>
      <c r="AP179" s="93"/>
      <c r="AQ179" s="93"/>
      <c r="AR179" s="93"/>
      <c r="AS179" s="93"/>
    </row>
    <row r="180" spans="2:45" ht="11.25" customHeight="1">
      <c r="B180" s="44">
        <f>+B162</f>
        <v>0</v>
      </c>
      <c r="C180" s="50">
        <f>IF(+C133&lt;=(C$177*C$18),+C133,IF(+C133&gt;(C$177*C$18),(C$177*C$18)))</f>
        <v>0</v>
      </c>
      <c r="D180" s="50">
        <f>IF((+C133+D133)&lt;=(D$177*D$18),+D133,IF((+C133+D133)&gt;(D$177*D$18),(D$177*D$18)-C180))</f>
        <v>0</v>
      </c>
      <c r="E180" s="50">
        <f>IF((+C133+D133+E133)&lt;=(E$177*E$18),+E133,IF((+C133+D133+E133)&gt;(E$177*E$18),(E$177*E$18)-(C180+D180)))</f>
        <v>0</v>
      </c>
      <c r="F180" s="50">
        <f>IF((+C133+D133+E133+F133)&lt;=(F$177*F$18),+F133,IF((+C133+D133+E133+F133)&gt;(F$177*F$18),(F$177*F$18)-(C180+D180+E180)))</f>
        <v>0</v>
      </c>
      <c r="G180" s="50">
        <f>IF((+C133+D133+E133+F133+G133)&lt;=(G$177*G$18),+G133,IF((+C133+D133+E133+F133+G133)&gt;(G$177*G$18),(G$177*G$18)-(C180+D180+E180+F180)))</f>
        <v>0</v>
      </c>
      <c r="H180" s="50">
        <f>IF((+C133+D133+E133+F133+G133+H133)&lt;=(H$177*H$18),+H133,IF((+C133+D133+E133+F133+G133+H133)&gt;(H$177*H$18),(H$177*H$18)-(C180+D180+E180+F180+G180)))</f>
        <v>0</v>
      </c>
      <c r="I180" s="50">
        <f>IF((+C133+D133+E133+F133+G133+H133+I133)&lt;=(I$177*I$18),+I133,IF((+C133+D133+E133+F133+G133+H133+I133)&gt;(I$177*I$18),(I$177*I$18)-(C180+D180+E180+F180+G180+H180)))</f>
        <v>0</v>
      </c>
      <c r="J180" s="50">
        <f>IF((+C133+D133+E133+F133+G133+H133+I133+J133)&lt;=(J$177*J$18),+J133,IF((+C133+D133+E133+F133+G133+H133+I133+J133)&gt;(J$177*J$18),(J$177*J$18)-(C180+D180+E180+F180+G180+H180+I180)))</f>
        <v>0</v>
      </c>
      <c r="K180" s="50">
        <f>IF((+C133+D133+E133+F133+G133+H133+I133+J133+K133)&lt;=(K$177*K$18),+K133,IF((+C133+D133+E133+F133+G133+H133+I133+J133+K133)&gt;(K$177*K$18),(K$177*K$18)-(C180+D180+E180+F180+G180+H180+I180+J180)))</f>
        <v>0</v>
      </c>
      <c r="L180" s="50">
        <f>IF((+C133+D133+E133+F133+G133+H133+I133+J133+K133+L133)&lt;=(L$177*L$18),+L133,IF((+C133+D133+E133+F133+G133+H133+I133+J133+K133+L133)&gt;(L$177*L$18),(L$177*L$18)-(C180+D180+E180+F180+G180+H180+I180+J180+K180)))</f>
        <v>0</v>
      </c>
      <c r="M180" s="50">
        <f>IF((+C133+D133+E133+F133+G133+H133+I133+J133+K133+L133+M133)&lt;=(M$177*M$18),+M133,IF((+C133+D133+E133+F133+G133+H133+I133+J133+K133+L133+M133)&gt;(M$177*M$18),(M$177*M$18)-(C180+D180+E180+F180+G180+H180+I180+J180+K180+L180)))</f>
        <v>0</v>
      </c>
      <c r="N180" s="50">
        <f>IF((+C133+D133+E133+F133+G133+H133+I133+J133+K133+L133+M133+N133)&lt;=(N$177*N$18),+N133,IF((+C133+D133+E133+F133+G133+H133+I133+J133+K133+L133+M133+N133)&gt;(N$177*N$18),(N$177*N$18)-(C180+D180+E180+F180+G180+H180+I180+J180+K180+L180+M180)))</f>
        <v>0</v>
      </c>
      <c r="O180" s="50">
        <f>SUM(C180:N180)</f>
        <v>0</v>
      </c>
      <c r="R180" s="93"/>
      <c r="S180" s="93"/>
      <c r="T180" s="93"/>
      <c r="U180" s="93"/>
      <c r="V180" s="93"/>
      <c r="W180" s="93"/>
      <c r="X180" s="93"/>
      <c r="Y180" s="93"/>
      <c r="Z180" s="93"/>
      <c r="AA180" s="93"/>
      <c r="AB180" s="93"/>
      <c r="AC180" s="93"/>
      <c r="AD180" s="93"/>
      <c r="AG180" s="93"/>
      <c r="AH180" s="93"/>
      <c r="AI180" s="93"/>
      <c r="AJ180" s="93"/>
      <c r="AK180" s="93"/>
      <c r="AL180" s="93"/>
      <c r="AM180" s="93"/>
      <c r="AN180" s="93"/>
      <c r="AO180" s="93"/>
      <c r="AP180" s="93"/>
      <c r="AQ180" s="93"/>
      <c r="AR180" s="93"/>
      <c r="AS180" s="93"/>
    </row>
    <row r="181" spans="2:45" ht="11.25" customHeight="1">
      <c r="B181" s="44">
        <f>+B163</f>
        <v>0</v>
      </c>
      <c r="C181" s="50">
        <f>IF(+C134&lt;=(C$177*C$24),+C134,IF(+C134&gt;(C$177*C$24),(C$177*C$24)))</f>
        <v>0</v>
      </c>
      <c r="D181" s="50">
        <f>IF((+C134+D134)&lt;=(D$177*D$24),+D134,IF((+C134+D134)&gt;(D$177*D$24),(D$177*D$24)-C181))</f>
        <v>0</v>
      </c>
      <c r="E181" s="50">
        <f>IF((+C134+D134+E134)&lt;=(E$177*E$24),+E134,IF((+C134+D134+E134)&gt;(E$177*E$24),(E$177*E$24)-(C181+D181)))</f>
        <v>0</v>
      </c>
      <c r="F181" s="50">
        <f>IF((+C134+D134+E134+F134)&lt;=(F$177*F$24),+F134,IF((+C134+D134+E134+F134)&gt;(F$177*F$24),(F$177*F$24)-(C181+D181+E181)))</f>
        <v>0</v>
      </c>
      <c r="G181" s="50">
        <f>IF((+C134+D134+E134+F134+G134)&lt;=(G$177*G$24),+G134,IF((+C134+D134+E134+F134+G134)&gt;(G$177*G$24),(G$177*G$24)-(C181+D181+E181+F181)))</f>
        <v>0</v>
      </c>
      <c r="H181" s="50">
        <f>IF((+C134+D134+E134+F134+G134+H134)&lt;=(H$177*H$24),+H134,IF((+C134+D134+E134+F134+G134+H134)&gt;(H$177*H$24),(H$177*H$24)-(C181+D181+E181+F181+G181)))</f>
        <v>0</v>
      </c>
      <c r="I181" s="50">
        <f>IF((+C134+D134+E134+F134+G134+H134+I134)&lt;=(I$177*I$24),+I134,IF((+C134+D134+E134+F134+G134+H134+I134)&gt;(I$177*I$24),(I$177*I$24)-(C181+D181+E181+F181+G181+H181)))</f>
        <v>0</v>
      </c>
      <c r="J181" s="50">
        <f>IF((+C134+D134+E134+F134+G134+H134+I134+J134)&lt;=(J$177*J$24),+J134,IF((+C134+D134+E134+F134+G134+H134+I134+J134)&gt;(J$177*J$24),(J$177*J$24)-(C181+D181+E181+F181+G181+H181+I181)))</f>
        <v>0</v>
      </c>
      <c r="K181" s="50">
        <f>IF((+C134+D134+E134+F134+G134+H134+I134+J134+K134)&lt;=(K$177*K$24),+K134,IF((+C134+D134+E134+F134+G134+H134+I134+J134+K134)&gt;(K$177*K$24),(K$177*K$24)-(C181+D181+E181+F181+G181+H181+I181+J181)))</f>
        <v>0</v>
      </c>
      <c r="L181" s="50">
        <f>IF((+C134+D134+E134+F134+G134+H134+I134+J134+K134+L134)&lt;=(L$177*L$24),+L134,IF((+C134+D134+E134+F134+G134+H134+I134+J134+K134+L134)&gt;(L$177*L$24),(L$177*L$24)-(C181+D181+E181+F181+G181+H181+I181+J181+K181)))</f>
        <v>0</v>
      </c>
      <c r="M181" s="50">
        <f>IF((+C134+D134+E134+F134+G134+H134+I134+J134+K134+L134+M134)&lt;=(M$177*M$24),+M134,IF((+C134+D134+E134+F134+G134+H134+I134+J134+K134+L134+M134)&gt;(M$177*M$24),(M$177*M$24)-(C181+D181+E181+F181+G181+H181+I181+J181+K181+L181)))</f>
        <v>0</v>
      </c>
      <c r="N181" s="50">
        <f>IF((+C134+D134+E134+F134+G134+H134+I134+J134+K134+L134+M134+N134)&lt;=(N$177*N$24),+N134,IF((+C134+D134+E134+F134+G134+H134+I134+J134+K134+L134+M134+N134)&gt;(N$177*N$24),(N$177*N$24)-(C181+D181+E181+F181+G181+H181+I181+J181+K181+L181+M181)))</f>
        <v>0</v>
      </c>
      <c r="O181" s="50">
        <f>SUM(C181:N181)</f>
        <v>0</v>
      </c>
      <c r="R181" s="93"/>
      <c r="S181" s="93"/>
      <c r="T181" s="93"/>
      <c r="U181" s="93"/>
      <c r="V181" s="93"/>
      <c r="W181" s="93"/>
      <c r="X181" s="93"/>
      <c r="Y181" s="93"/>
      <c r="Z181" s="93"/>
      <c r="AA181" s="93"/>
      <c r="AB181" s="93"/>
      <c r="AC181" s="93"/>
      <c r="AD181" s="93"/>
      <c r="AG181" s="93"/>
      <c r="AH181" s="93"/>
      <c r="AI181" s="93"/>
      <c r="AJ181" s="93"/>
      <c r="AK181" s="93"/>
      <c r="AL181" s="93"/>
      <c r="AM181" s="93"/>
      <c r="AN181" s="93"/>
      <c r="AO181" s="93"/>
      <c r="AP181" s="93"/>
      <c r="AQ181" s="93"/>
      <c r="AR181" s="93"/>
      <c r="AS181" s="93"/>
    </row>
    <row r="182" spans="2:45" ht="11.25" customHeight="1">
      <c r="B182" s="44">
        <f>+B164</f>
        <v>0</v>
      </c>
      <c r="C182" s="50">
        <f>IF(+C135&lt;=(C$177*C$30),+C135,IF(+C135&gt;(C$177*C$30),(C$177*C$30)))</f>
        <v>0</v>
      </c>
      <c r="D182" s="50">
        <f>IF((+C135+D135)&lt;=(D$177*D$30),+D135,IF((+C135+D135)&gt;(D$177*D$30),(D$177*D$30)-C182))</f>
        <v>0</v>
      </c>
      <c r="E182" s="50">
        <f>IF((+C135+D135+E135)&lt;=(E$177*E$30),+E135,IF((+C135+D135+E135)&gt;(E$177*E$30),(E$177*E$30)-(C182+D182)))</f>
        <v>0</v>
      </c>
      <c r="F182" s="50">
        <f>IF((+C135+D135+E135+F135)&lt;=(F$177*F$30),+F135,IF((+C135+D135+E135+F135)&gt;(F$177*F$30),(F$177*F$30)-(C182+D182+E182)))</f>
        <v>0</v>
      </c>
      <c r="G182" s="50">
        <f>IF((+C135+D135+E135+F135+G135)&lt;=(G$177*G$30),+G135,IF((+C135+D135+E135+F135+G135)&gt;(G$177*G$30),(G$177*G$30)-(C182+D182+E182+F182)))</f>
        <v>0</v>
      </c>
      <c r="H182" s="50">
        <f>IF((+C135+D135+E135+F135+G135+H135)&lt;=(H$177*H$30),+H135,IF((+C135+D135+E135+F135+G135+H135)&gt;(H$177*H$30),(H$177*H$30)-(C182+D182+E182+F182+G182)))</f>
        <v>0</v>
      </c>
      <c r="I182" s="50">
        <f>IF((+C135+D135+E135+F135+G135+H135+I135)&lt;=(I$177*I$30),+I135,IF((+C135+D135+E135+F135+G135+H135+I135)&gt;(I$177*I$30),(I$177*I$30)-(C182+D182+E182+F182+G182+H182)))</f>
        <v>0</v>
      </c>
      <c r="J182" s="50">
        <f>IF((+C135+D135+E135+F135+G135+H135+I135+J135)&lt;=(J$177*J$30),+J135,IF((+C135+D135+E135+F135+G135+H135+I135+J135)&gt;(J$177*J$30),(J$177*J$30)-(C182+D182+E182+F182+G182+H182+I182)))</f>
        <v>0</v>
      </c>
      <c r="K182" s="50">
        <f>IF((+C135+D135+E135+F135+G135+H135+I135+J135+K135)&lt;=(K$177*K$30),+K135,IF((+C135+D135+E135+F135+G135+H135+I135+J135+K135)&gt;(K$177*K$30),(K$177*K$30)-(C182+D182+E182+F182+G182+H182+I182+J182)))</f>
        <v>0</v>
      </c>
      <c r="L182" s="50">
        <f>IF((+C135+D135+E135+F135+G135+H135+I135+J135+K135+L135)&lt;=(L$177*L$30),+L135,IF((+C135+D135+E135+F135+G135+H135+I135+J135+K135+L135)&gt;(L$177*L$30),(L$177*L$30)-(C182+D182+E182+F182+G182+H182+I182+J182+K182)))</f>
        <v>0</v>
      </c>
      <c r="M182" s="50">
        <f>IF((+C135+D135+E135+F135+G135+H135+I135+J135+K135+L135+M135)&lt;=(M$177*M$30),+M135,IF((+C135+D135+E135+F135+G135+H135+I135+J135+K135+L135+M135)&gt;(M$177*M$30),(M$177*M$30)-(C182+D182+E182+F182+G182+H182+I182+J182+K182+L182)))</f>
        <v>0</v>
      </c>
      <c r="N182" s="50">
        <f>IF((+C135+D135+E135+F135+G135+H135+I135+J135+K135+L135+M135+N135)&lt;=(N$177*N$30),+N135,IF((+C135+D135+E135+F135+G135+H135+I135+J135+K135+L135+M135+N135)&gt;(N$177*N$30),(N$177*N$30)-(C182+D182+E182+F182+G182+H182+I182+J182+K182+L182+M182)))</f>
        <v>0</v>
      </c>
      <c r="O182" s="50">
        <f>SUM(C182:N182)</f>
        <v>0</v>
      </c>
      <c r="R182" s="93"/>
      <c r="S182" s="93"/>
      <c r="T182" s="93"/>
      <c r="U182" s="93"/>
      <c r="V182" s="93"/>
      <c r="W182" s="93"/>
      <c r="X182" s="93"/>
      <c r="Y182" s="93"/>
      <c r="Z182" s="93"/>
      <c r="AA182" s="93"/>
      <c r="AB182" s="93"/>
      <c r="AC182" s="93"/>
      <c r="AD182" s="93"/>
      <c r="AG182" s="93"/>
      <c r="AH182" s="93"/>
      <c r="AI182" s="93"/>
      <c r="AJ182" s="93"/>
      <c r="AK182" s="93"/>
      <c r="AL182" s="93"/>
      <c r="AM182" s="93"/>
      <c r="AN182" s="93"/>
      <c r="AO182" s="93"/>
      <c r="AP182" s="93"/>
      <c r="AQ182" s="93"/>
      <c r="AR182" s="93"/>
      <c r="AS182" s="93"/>
    </row>
    <row r="183" spans="2:45" ht="11.25" customHeight="1">
      <c r="B183" s="44">
        <f t="shared" ref="B183:B190" si="101">+B165</f>
        <v>0</v>
      </c>
      <c r="C183" s="50">
        <f>IF(+C136&lt;=(C$177*C$36),+C136,IF(+C136&gt;(C$177*C$36),(C$177*C$36)))</f>
        <v>0</v>
      </c>
      <c r="D183" s="50">
        <f>IF((+C136+D136)&lt;=(D$177*D$36),+D136,IF((+C136+D136)&gt;(D$177*D$36),(D$177*D$36)-C183))</f>
        <v>0</v>
      </c>
      <c r="E183" s="50">
        <f>IF((+C136+D136+E136)&lt;=(E$177*E$36),+E136,IF((+C136+D136+E136)&gt;(E$177*E$36),(E$177*E$36)-(C183+D183)))</f>
        <v>0</v>
      </c>
      <c r="F183" s="50">
        <f>IF((+C136+D136+E136+F136)&lt;=(F$177*F$36),+F136,IF((+C136+D136+E136+F136)&gt;(F$177*F$36),(F$177*F$36)-(C183+D183+E183)))</f>
        <v>0</v>
      </c>
      <c r="G183" s="50">
        <f>IF((+C136+D136+E136+F136+G136)&lt;=(G$177*G$36),+G136,IF((+C136+D136+E136+F136+G136)&gt;(G$177*G$36),(G$177*G$36)-(C183+D183+E183+F183)))</f>
        <v>0</v>
      </c>
      <c r="H183" s="50">
        <f>IF((+C136+D136+E136+F136+G136+H136)&lt;=(H$177*H$36),+H136,IF((+C136+D136+E136+F136+G136+H136)&gt;(H$177*H$36),(H$177*H$36)-(C183+D183+E183+F183+G183)))</f>
        <v>0</v>
      </c>
      <c r="I183" s="50">
        <f>IF((+C136+D136+E136+F136+G136+H136+I136)&lt;=(I$177*I$36),+I136,IF((+C136+D136+E136+F136+G136+H136+I136)&gt;(I$177*I$36),(I$177*I$36)-(C183+D183+E183+F183+G183+H183)))</f>
        <v>0</v>
      </c>
      <c r="J183" s="50">
        <f>IF((+C136+D136+E136+F136+G136+H136+I136+J136)&lt;=(J$177*J$36),+J136,IF((+C136+D136+E136+F136+G136+H136+I136+J136)&gt;(J$177*J$36),(J$177*J$36)-(C183+D183+E183+F183+G183+H183+I183)))</f>
        <v>0</v>
      </c>
      <c r="K183" s="50">
        <f>IF((+C136+D136+E136+F136+G136+H136+I136+J136+K136)&lt;=(K$177*K$36),+K136,IF((+C136+D136+E136+F136+G136+H136+I136+J136+K136)&gt;(K$177*K$36),(K$177*K$36)-(C183+D183+E183+F183+G183+H183+I183+J183)))</f>
        <v>0</v>
      </c>
      <c r="L183" s="50">
        <f>IF((+C136+D136+E136+F136+G136+H136+I136+J136+K136+L136)&lt;=(L$177*L$36),+L136,IF((+C136+D136+E136+F136+G136+H136+I136+J136+K136+L136)&gt;(L$177*L$36),(L$177*L$36)-(C183+D183+E183+F183+G183+H183+I183+J183+K183)))</f>
        <v>0</v>
      </c>
      <c r="M183" s="50">
        <f>IF((+C136+D136+E136+F136+G136+H136+I136+J136+K136+L136+M136)&lt;=(M$177*M$36),+M136,IF((+C136+D136+E136+F136+G136+H136+I136+J136+K136+L136+M136)&gt;(M$177*M$36),(M$177*M$36)-(C183+D183+E183+F183+G183+H183+I183+J183+K183+L183)))</f>
        <v>0</v>
      </c>
      <c r="N183" s="50">
        <f>IF((+C136+D136+E136+F136+G136+H136+I136+J136+K136+L136+M136+N136)&lt;=(N$177*N$36),+N136,IF((+C136+D136+E136+F136+G136+H136+I136+J136+K136+L136+M136+N136)&gt;(N$177*N$36),(N$177*N$36)-(C183+D183+E183+F183+G183+H183+I183+J183+K183+L183+M183)))</f>
        <v>0</v>
      </c>
      <c r="O183" s="50">
        <f t="shared" ref="O183:O190" si="102">SUM(C183:N183)</f>
        <v>0</v>
      </c>
      <c r="R183" s="93"/>
      <c r="S183" s="93"/>
      <c r="T183" s="93"/>
      <c r="U183" s="93"/>
      <c r="V183" s="93"/>
      <c r="W183" s="93"/>
      <c r="X183" s="93"/>
      <c r="Y183" s="93"/>
      <c r="Z183" s="93"/>
      <c r="AA183" s="93"/>
      <c r="AB183" s="93"/>
      <c r="AC183" s="93"/>
      <c r="AD183" s="93"/>
      <c r="AG183" s="93"/>
      <c r="AH183" s="93"/>
      <c r="AI183" s="93"/>
      <c r="AJ183" s="93"/>
      <c r="AK183" s="93"/>
      <c r="AL183" s="93"/>
      <c r="AM183" s="93"/>
      <c r="AN183" s="93"/>
      <c r="AO183" s="93"/>
      <c r="AP183" s="93"/>
      <c r="AQ183" s="93"/>
      <c r="AR183" s="93"/>
      <c r="AS183" s="93"/>
    </row>
    <row r="184" spans="2:45" ht="11.25" customHeight="1">
      <c r="B184" s="44">
        <f t="shared" si="101"/>
        <v>0</v>
      </c>
      <c r="C184" s="50">
        <f>IF(+C137&lt;=(C$177*C$42),+C137,IF(+C137&gt;(C$177*C$42),(C$177*C$42)))</f>
        <v>0</v>
      </c>
      <c r="D184" s="50">
        <f>IF((+C137+D137)&lt;=(D$177*D$42),+D137,IF((+C137+D137)&gt;(D$177*D$42),(D$177*D$42)-C184))</f>
        <v>0</v>
      </c>
      <c r="E184" s="50">
        <f>IF((+C137+D137+E137)&lt;=(E$177*E$42),+E137,IF((+C137+D137+E137)&gt;(E$177*E$42),(E$177*E$42)-(C184+D184)))</f>
        <v>0</v>
      </c>
      <c r="F184" s="50">
        <f>IF((+C137+D137+E137+F137)&lt;=(F$177*F$42),+F137,IF((+C137+D137+E137+F137)&gt;(F$177*F$42),(F$177*F$42)-(C184+D184+E184)))</f>
        <v>0</v>
      </c>
      <c r="G184" s="50">
        <f>IF((+C137+D137+E137+F137+G137)&lt;=(G$177*G$42),+G137,IF((+C137+D137+E137+F137+G137)&gt;(G$177*G$42),(G$177*F$42)-(C184+D184+E184+F184)))</f>
        <v>0</v>
      </c>
      <c r="H184" s="50">
        <f>IF((+C137+D137+E137+F137+G137+H137)&lt;=(H$177*H$42),+H137,IF((+C137+D137+E137+F137+G137+H137)&gt;(H$177*H$42),(H$177*H$42)-(C184+D184+E184+F184+G184)))</f>
        <v>0</v>
      </c>
      <c r="I184" s="50">
        <f>IF((+C137+D137+E137+F137+G137+H137+I137)&lt;=(I$177*I$42),+I137,IF((+C137+D137+E137+F137+G137+H137+I137)&gt;(I$177*I$42),(I$177*I$42)-(C184+D184+E184+F184+G184+H184)))</f>
        <v>0</v>
      </c>
      <c r="J184" s="50">
        <f>IF((+C137+D137+E137+F137+G137+H137+I137+J137)&lt;=(J$177*J$42),+J137,IF((+C137+D137+E137+F137+G137+H137+I137+J137)&gt;(J$177*J$42),(J$177*J$42)-(C184+D184+E184+F184+G184+H184+I184)))</f>
        <v>0</v>
      </c>
      <c r="K184" s="50">
        <f>IF((+C137+D137+E137+F137+G137+H137+I137+J137+K137)&lt;=(K$177*K$42),+K137,IF((+C137+D137+E137+F137+G137+H137+I137+J137+K137)&gt;(K$177*K$42),(K$177*K$42)-(C184+D184+E184+F184+G184+H184+I184+J184)))</f>
        <v>0</v>
      </c>
      <c r="L184" s="50">
        <f>IF((+C137+D137+E137+F137+G137+H137+I137+J137+K137+L137)&lt;=(L$177*L$42),+L137,IF((+C137+D137+E137+F137+G137+H137+I137+J137+K137+L137)&gt;(L$177*L$42),(L$177*L$42)-(C184+D184+E184+F184+G184+H184+I184+J184+K184)))</f>
        <v>0</v>
      </c>
      <c r="M184" s="50">
        <f>IF((+C137+D137+E137+F137+G137+H137+I137+J137+K137+L137+M137)&lt;=(M$177*M$42),+M137,IF((+C137+D137+E137+F137+G137+H137+I137+J137+K137+L137+M137)&gt;(M$177*M$42),(M$177*M$42)-(C184+D184+E184+F184+G184+H184+I184+J184+K184+L184)))</f>
        <v>0</v>
      </c>
      <c r="N184" s="50">
        <f>IF((+C137+D137+E137+F137+G137+H137+I137+J137+K137+L137+M137+N137)&lt;=(N$177*N$42),+N137,IF((+C137+D137+E137+F137+G137+H137+I137+J137+K137+L137+M137+N137)&gt;(N$177*N$42),(N$177*N$42)-(C184+D184+E184+F184+G184+H184+I184+J184+K184+L184+M184)))</f>
        <v>0</v>
      </c>
      <c r="O184" s="50">
        <f t="shared" si="102"/>
        <v>0</v>
      </c>
      <c r="R184" s="93"/>
      <c r="S184" s="93"/>
      <c r="T184" s="93"/>
      <c r="U184" s="93"/>
      <c r="V184" s="93"/>
      <c r="W184" s="93"/>
      <c r="X184" s="93"/>
      <c r="Y184" s="93"/>
      <c r="Z184" s="93"/>
      <c r="AA184" s="93"/>
      <c r="AB184" s="93"/>
      <c r="AC184" s="93"/>
      <c r="AD184" s="93"/>
      <c r="AG184" s="93"/>
      <c r="AH184" s="93"/>
      <c r="AI184" s="93"/>
      <c r="AJ184" s="93"/>
      <c r="AK184" s="93"/>
      <c r="AL184" s="93"/>
      <c r="AM184" s="93"/>
      <c r="AN184" s="93"/>
      <c r="AO184" s="93"/>
      <c r="AP184" s="93"/>
      <c r="AQ184" s="93"/>
      <c r="AR184" s="93"/>
      <c r="AS184" s="93"/>
    </row>
    <row r="185" spans="2:45" ht="11.25" customHeight="1">
      <c r="B185" s="44">
        <f t="shared" si="101"/>
        <v>0</v>
      </c>
      <c r="C185" s="50">
        <f>IF(+C138&lt;=(C$177*C$48),+C138,IF(+C138&gt;(C$177*C$48),(C$177*C$48)))</f>
        <v>0</v>
      </c>
      <c r="D185" s="50">
        <f>IF((+C138+D138)&lt;=(D$177*D$48),+D138,IF((+C138+D138)&gt;(D$177*D$48),(D$177*D$48)-C185))</f>
        <v>0</v>
      </c>
      <c r="E185" s="50">
        <f>IF((+C138+D138+E138)&lt;=(E$177*E$48),+E138,IF((+C138+D138+E138)&gt;(E$177*E$48),(E$177*E$48)-(C185+D185)))</f>
        <v>0</v>
      </c>
      <c r="F185" s="50">
        <f>IF((+C138+D138+E138+F138)&lt;=(F$177*F$48),+F138,IF((+C138+D138+E138+F138)&gt;(F$177*F$48),(F$177*F$48)-(C185+D185+E185)))</f>
        <v>0</v>
      </c>
      <c r="G185" s="50">
        <f>IF((+C138+D138+E138+F138+G138)&lt;=(G$177*G$48),+G138,IF((+C138+D138+E138+F138+G138)&gt;(G$177*G$48),(G$177*G$48)-(C185+D185+E185+F185)))</f>
        <v>0</v>
      </c>
      <c r="H185" s="50">
        <f>IF((+C138+D138+E138+F138+G138+H138)&lt;=(H$177*H$48),+H138,IF((+C138+D138+E138+F138+G138+H138)&gt;(H$177*H$48),(H$177*H$48)-(C185+D185+E185+F185+G185)))</f>
        <v>0</v>
      </c>
      <c r="I185" s="50">
        <f>IF((+C138+D138+E138+F138+G138+H138+I138)&lt;=(I$177*I$48),+I138,IF((+C138+D138+E138+F138+G138+H138+I138)&gt;(I$177*I$48),(I$177*I$48)-(C185+D185+E185+F185+G185+H185)))</f>
        <v>0</v>
      </c>
      <c r="J185" s="50">
        <f>IF((+C138+D138+E138+F138+G138+H138+I138+J138)&lt;=(J$177*J$48),+J138,IF((+C138+D138+E138+F138+G138+H138+I138+J138)&gt;(J$177*J$48),(J$177*J$48)-(C185+D185+E185+F185+G185+H185+I185)))</f>
        <v>0</v>
      </c>
      <c r="K185" s="50">
        <f>IF((+C138+D138+E138+F138+G138+H138+I138+J138+K138)&lt;=(K$177*K$48),+K138,IF((+C138+D138+E138+F138+G138+H138+I138+J138+K138)&gt;(K$177*K$48),(K$177*K$48)-(C185+D185+E185+F185+G185+H185+I185+J185)))</f>
        <v>0</v>
      </c>
      <c r="L185" s="50">
        <f>IF((+C138+D138+E138+F138+G138+H138+I138+J138+K138+L138)&lt;=(L$177*L$48),+L138,IF((+C138+D138+E138+F138+G138+H138+I138+J138+K138+L138)&gt;(L$177*L$48),(L$177*L$48)-(C185+D185+E185+F185+G185+H185+I185+J185+K185)))</f>
        <v>0</v>
      </c>
      <c r="M185" s="50">
        <f>IF((+C138+D138+E138+F138+G138+H138+I138+J138+K138+L138+M138)&lt;=(M$177*M$48),+M138,IF((+C138+D138+E138+F138+G138+H138+I138+J138+K138+L138+M138)&gt;(M$177*M$48),(M$177*M$48)-(C185+D185+E185+F185+G185+H185+I185+J185+K185+L185)))</f>
        <v>0</v>
      </c>
      <c r="N185" s="50">
        <f>IF((+C138+D138+E138+F138+G138+H138+I138+J138+K138+L138+M138+N138)&lt;=(N$177*N$48),+N138,IF((+C138+D138+E138+F138+G138+H138+I138+J138+K138+L138+M138+N138)&gt;(N$177*N$48),(N$177*N$48)-(C185+D185+E185+F185+G185+H185+I185+J185+K185+L185+M185)))</f>
        <v>0</v>
      </c>
      <c r="O185" s="50">
        <f t="shared" si="102"/>
        <v>0</v>
      </c>
      <c r="R185" s="93"/>
      <c r="S185" s="93"/>
      <c r="T185" s="93"/>
      <c r="U185" s="93"/>
      <c r="V185" s="93"/>
      <c r="W185" s="93"/>
      <c r="X185" s="93"/>
      <c r="Y185" s="93"/>
      <c r="Z185" s="93"/>
      <c r="AA185" s="93"/>
      <c r="AB185" s="93"/>
      <c r="AC185" s="93"/>
      <c r="AD185" s="93"/>
      <c r="AG185" s="93"/>
      <c r="AH185" s="93"/>
      <c r="AI185" s="93"/>
      <c r="AJ185" s="93"/>
      <c r="AK185" s="93"/>
      <c r="AL185" s="93"/>
      <c r="AM185" s="93"/>
      <c r="AN185" s="93"/>
      <c r="AO185" s="93"/>
      <c r="AP185" s="93"/>
      <c r="AQ185" s="93"/>
      <c r="AR185" s="93"/>
      <c r="AS185" s="93"/>
    </row>
    <row r="186" spans="2:45" ht="11.25" customHeight="1">
      <c r="B186" s="44">
        <f t="shared" si="101"/>
        <v>0</v>
      </c>
      <c r="C186" s="50">
        <f>IF(+C139&lt;=(C$177*C$54),+C139,IF(+C139&gt;(C$177*C$54),(C$177*C$54)))</f>
        <v>0</v>
      </c>
      <c r="D186" s="50">
        <f>IF((+C139+D139)&lt;=(D$177*D$54),+D139,IF((+C139+D139)&gt;(D$177*D$54),(D$177*D$54)-C186))</f>
        <v>0</v>
      </c>
      <c r="E186" s="50">
        <f>IF((+C139+D139+E139)&lt;=(E$177*E$54),+E139,IF((+C139+D139+E139)&gt;(E$177*E$54),(E$177*E$54)-(C186+D186)))</f>
        <v>0</v>
      </c>
      <c r="F186" s="50">
        <f>IF((+C139+D139+E139+F139)&lt;=(F$177*F$54),+F139,IF((+C139+D139+E139+F139)&gt;(F$177*F$54),(F$177*F$54)-(C186+D186+E186)))</f>
        <v>0</v>
      </c>
      <c r="G186" s="50">
        <f>IF((+C139+D139+E139+F139+G139)&lt;=(G$177*G$54),+G139,IF((+C139+D139+E139+F139+G139)&gt;(G$177*G$54),(G$177*G$54)-(C186+D186+E186+F186)))</f>
        <v>0</v>
      </c>
      <c r="H186" s="50">
        <f>IF((+C139+D139+E139+F139+G139+H139)&lt;=(H$177*H$54),+H139,IF((+C139+D139+E139+F139+G139+H139)&gt;(H$177*H$54),(H$177*H$54)-(C186+D186+E186+F186+G186)))</f>
        <v>0</v>
      </c>
      <c r="I186" s="50">
        <f>IF((+C139+D139+E139+F139+G139+H139+I139)&lt;=(I$177*I$54),+I139,IF((+C139+D139+E139+F139+G139+H139+I139)&gt;(I$177*I$54),(I$177*I$54)-(C186+D186+E186+F186+G186+H186)))</f>
        <v>0</v>
      </c>
      <c r="J186" s="50">
        <f>IF((+C139+D139+E139+F139+G139+H139+I139+J139)&lt;=(J$177*J$54),+J139,IF((+C139+D139+E139+F139+G139+H139+I139+J139)&gt;(J$177*J$54),(J$177*J$54)-(C186+D186+E186+F186+G186+H186+I186)))</f>
        <v>0</v>
      </c>
      <c r="K186" s="50">
        <f>IF((+C139+D139+E139+F139+G139+H139+I139+J139+K139)&lt;=(K$177*K$54),+K139,IF((+C139+D139+E139+F139+G139+H139+I139+J139+K139)&gt;(K$177*K$54),(K$177*K$54)-(C186+D186+E186+F186+G186+H186+I186+J186)))</f>
        <v>0</v>
      </c>
      <c r="L186" s="50">
        <f>IF((+C139+D139+E139+F139+G139+H139+I139+J139+K139+L139)&lt;=(L$177*L$54),+L139,IF((+C139+D139+E139+F139+G139+H139+I139+J139+K139+L139)&gt;(L$177*L$54),(L$177*L$54)-(C186+D186+E186+F186+G186+H186+I186+J186+K186)))</f>
        <v>0</v>
      </c>
      <c r="M186" s="50">
        <f>IF((+C139+D139+E139+F139+G139+H139+I139+J139+K139+L139+M139)&lt;=(M$177*M$54),+M139,IF((+C139+D139+E139+F139+G139+H139+I139+J139+K139+L139+M139)&gt;(M$177*M$54),(M$177*M$54)-(C186+D186+E186+F186+G186+H186+I186+J186+K186+L186)))</f>
        <v>0</v>
      </c>
      <c r="N186" s="50">
        <f>IF((+C139+D139+E139+F139+G139+H139+I139+J139+K139+L139+M139+N139)&lt;=(N$177*N$54),+N139,IF((+C139+D139+E139+F139+G139+H139+I139+J139+K139+L139+M139+N139)&gt;(N$177*N$54),(N$177*N$54)-(C186+D186+E186+F186+G186+H186+I186+J186+K186+L186+M186)))</f>
        <v>0</v>
      </c>
      <c r="O186" s="50">
        <f t="shared" si="102"/>
        <v>0</v>
      </c>
      <c r="R186" s="93"/>
      <c r="S186" s="93"/>
      <c r="T186" s="93"/>
      <c r="U186" s="93"/>
      <c r="V186" s="93"/>
      <c r="W186" s="93"/>
      <c r="X186" s="93"/>
      <c r="Y186" s="93"/>
      <c r="Z186" s="93"/>
      <c r="AA186" s="93"/>
      <c r="AB186" s="93"/>
      <c r="AC186" s="93"/>
      <c r="AD186" s="93"/>
      <c r="AG186" s="93"/>
      <c r="AH186" s="93"/>
      <c r="AI186" s="93"/>
      <c r="AJ186" s="93"/>
      <c r="AK186" s="93"/>
      <c r="AL186" s="93"/>
      <c r="AM186" s="93"/>
      <c r="AN186" s="93"/>
      <c r="AO186" s="93"/>
      <c r="AP186" s="93"/>
      <c r="AQ186" s="93"/>
      <c r="AR186" s="93"/>
      <c r="AS186" s="93"/>
    </row>
    <row r="187" spans="2:45" ht="11.25" customHeight="1">
      <c r="B187" s="44">
        <f t="shared" si="101"/>
        <v>0</v>
      </c>
      <c r="C187" s="50">
        <f>IF(+C140&lt;=(C$177*C$60),+C140,IF(+C140&gt;(C$177*C$60),(C$177*C$60)))</f>
        <v>0</v>
      </c>
      <c r="D187" s="50">
        <f>IF((+C140+D140)&lt;=(D$177*D$60),+D140,IF((+C140+D140)&gt;(D$177*D$60),(D$177*D$60)-C187))</f>
        <v>0</v>
      </c>
      <c r="E187" s="50">
        <f>IF((+C140+D140+E140)&lt;=(E$177*E$60),+E140,IF((+C140+D140+E140)&gt;(E$177*E$60),(E$177*E$60)-(C187+D187)))</f>
        <v>0</v>
      </c>
      <c r="F187" s="50">
        <f>IF((+C140+D140+E140+F140)&lt;=(F$177*F$60),+F140,IF((+C140+D140+E140+F140)&gt;(F$177*F$60),(F$177*F$60)-(C187+D187+E187)))</f>
        <v>0</v>
      </c>
      <c r="G187" s="50">
        <f>IF((+C140+D140+E140+F140+G140)&lt;=(G$177*G$60),+G140,IF((+C140+D140+E140+F140+G140)&gt;(G$177*G$60),(G$177*G$60)-(C187+D187+E187+F187)))</f>
        <v>0</v>
      </c>
      <c r="H187" s="50">
        <f>IF((+C140+D140+E140+F140+G140+H140)&lt;=(H$177*H$60),+H140,IF((+C140+D140+E140+F140+G140+H140)&gt;(H$177*H$60),(H$177*H$60)-(C187+D187+E187+F187+G187)))</f>
        <v>0</v>
      </c>
      <c r="I187" s="50">
        <f>IF((+C140+D140+E140+F140+G140+H140+I140)&lt;=(I$177*I$60),+I140,IF((+C140+D140+E140+F140+G140+H140+I140)&gt;(I$177*I$60),(I$177*I$60)-(C187+D187+E187+F187+G187+H187)))</f>
        <v>0</v>
      </c>
      <c r="J187" s="50">
        <f>IF((+C140+D140+E140+F140+G140+H140+I140+J140)&lt;=(J$177*J$60),+J140,IF((+C140+D140+E140+F140+G140+H140+I140+J140)&gt;(J$177*J$60),(J$177*J$60)-(C187+D187+E187+F187+G187+H187+I187)))</f>
        <v>0</v>
      </c>
      <c r="K187" s="50">
        <f>IF((+C140+D140+E140+F140+G140+H140+I140+J140+K140)&lt;=(K$177*K$60),+K140,IF((+C140+D140+E140+F140+G140+H140+I140+J140+K140)&gt;(K$177*K$60),(K$177*K$60)-(C187+D187+E187+F187+G187+H187+I187+J187)))</f>
        <v>0</v>
      </c>
      <c r="L187" s="50">
        <f>IF((+C140+D140+E140+F140+G140+H140+I140+J140+K140+L140)&lt;=(L$177*L$60),+L140,IF((+C140+D140+E140+F140+G140+H140+I140+J140+K140+L140)&gt;(L$177*L$60),(L$177*L$60)-(C187+D187+E187+F187+G187+H187+I187+J187+K187)))</f>
        <v>0</v>
      </c>
      <c r="M187" s="50">
        <f>IF((+C140+D140+E140+F140+G140+H140+I140+J140+K140+L140+M140)&lt;=(M$177*M$60),+M140,IF((+C140+D140+E140+F140+G140+H140+I140+J140+K140+L140+M140)&gt;(M$177*M$60),(M$177*M$60)-(C187+D187+E187+F187+G187+H187+I187+J187+K187+L187)))</f>
        <v>0</v>
      </c>
      <c r="N187" s="50">
        <f>IF((+C140+D140+E140+F140+G140+H140+I140+J140+K140+L140+M140+N140)&lt;=(N$177*N$60),+N140,IF((+C140+D140+E140+F140+G140+H140+I140+J140+K140+L140+M140+N140)&gt;(N$177*N$60),(N$177*C$12)-(C187+D187+E187+F187+G187+H187+I187+J187+K187+L187+M187)))</f>
        <v>0</v>
      </c>
      <c r="O187" s="50">
        <f t="shared" si="102"/>
        <v>0</v>
      </c>
      <c r="R187" s="93"/>
      <c r="S187" s="93"/>
      <c r="T187" s="93"/>
      <c r="U187" s="93"/>
      <c r="V187" s="93"/>
      <c r="W187" s="93"/>
      <c r="X187" s="93"/>
      <c r="Y187" s="93"/>
      <c r="Z187" s="93"/>
      <c r="AA187" s="93"/>
      <c r="AB187" s="93"/>
      <c r="AC187" s="93"/>
      <c r="AD187" s="93"/>
      <c r="AG187" s="93"/>
      <c r="AH187" s="93"/>
      <c r="AI187" s="93"/>
      <c r="AJ187" s="93"/>
      <c r="AK187" s="93"/>
      <c r="AL187" s="93"/>
      <c r="AM187" s="93"/>
      <c r="AN187" s="93"/>
      <c r="AO187" s="93"/>
      <c r="AP187" s="93"/>
      <c r="AQ187" s="93"/>
      <c r="AR187" s="93"/>
      <c r="AS187" s="93"/>
    </row>
    <row r="188" spans="2:45" ht="11.25" customHeight="1">
      <c r="B188" s="44">
        <f t="shared" si="101"/>
        <v>0</v>
      </c>
      <c r="C188" s="50">
        <f>IF(+C141&lt;=(C$177*C$66),+C141,IF(+C141&gt;(C$177*C$66),(C$177*C$66)))</f>
        <v>0</v>
      </c>
      <c r="D188" s="50">
        <f>IF((+C141+D141)&lt;=(D$177*D$66),+D141,IF((+C141+D141)&gt;(D$177*D$66),(D$177*D$66)-C188))</f>
        <v>0</v>
      </c>
      <c r="E188" s="50">
        <f>IF((+C141+D141+E141)&lt;=(E$177*E$66),+E141,IF((+C141+D141+E141)&gt;(E$177*E$66),(E$177*E$66)-(C188+D188)))</f>
        <v>0</v>
      </c>
      <c r="F188" s="50">
        <f>IF((+C141+D141+E141+F141)&lt;=(F$177*F$66),+F141,IF((+C141+D141+E141+F141)&gt;(F$177*F$66),(F$177*F$66)-(C188+D188+E188)))</f>
        <v>0</v>
      </c>
      <c r="G188" s="50">
        <f>IF((+C141+D141+E141+F141+G141)&lt;=(G$177*G$66),+G141,IF((+C141+D141+E141+F141+G141)&gt;(G$177*G$66),(G$177*G$66)-(C188+D188+E188+F188)))</f>
        <v>0</v>
      </c>
      <c r="H188" s="50">
        <f>IF((+C141+D141+E141+F141+G141+H141)&lt;=(H$177*H$66),+H141,IF((+C141+D141+E141+F141+G141+H141)&gt;(H$177*H$66),(H$177*H$66)-(C188+D188+E188+F188+G188)))</f>
        <v>0</v>
      </c>
      <c r="I188" s="50">
        <f>IF((+C141+D141+E141+F141+G141+H141+I141)&lt;=(I$177*I$66),+I141,IF((+C141+D141+E141+F141+G141+H141+I141)&gt;(I$177*I$66),(I$177*I$66)-(C188+D188+E188+F188+G188+H188)))</f>
        <v>0</v>
      </c>
      <c r="J188" s="50">
        <f>IF((+C141+D141+E141+F141+G141+H141+I141+J141)&lt;=(J$177*J$66),+J141,IF((+C141+D141+E141+F141+G141+H141+I141+J141)&gt;(J$177*J$66),(J$177*J$66)-(C188+D188+E188+F188+G188+H188+I188)))</f>
        <v>0</v>
      </c>
      <c r="K188" s="50">
        <f>IF((+C141+D141+E141+F141+G141+H141+I141+J141+K141)&lt;=(K$177*K$66),+K141,IF((+C141+D141+E141+F141+G141+H141+I141+J141+K141)&gt;(K$177*K$66),(K$177*K$66)-(C188+D188+E188+F188+G188+H188+I188+J188)))</f>
        <v>0</v>
      </c>
      <c r="L188" s="50">
        <f>IF((+C141+D141+E141+F141+G141+H141+I141+J141+K141+L141)&lt;=(L$177*L$66),+L141,IF((+C141+D141+E141+F141+G141+H141+I141+J141+K141+L141)&gt;(L$177*L$66),(L$177*L$66)-(C188+D188+E188+F188+G188+H188+I188+J188+K188)))</f>
        <v>0</v>
      </c>
      <c r="M188" s="50">
        <f>IF((+C141+D141+E141+F141+G141+H141+I141+J141+K141+L141+M141)&lt;=(M$177*M$66),+M141,IF((+C141+D141+E141+F141+G141+H141+I141+J141+K141+L141+M141)&gt;(M$177*M$66),(M$177*M$66)-(C188+D188+E188+F188+G188+H188+I188+J188+K188+L188)))</f>
        <v>0</v>
      </c>
      <c r="N188" s="50">
        <f>IF((+C141+D141+E141+F141+G141+H141+I141+J141+K141+L141+M141+N141)&lt;=(N$177*N$66),+N141,IF((+C141+D141+E141+F141+G141+H141+I141+J141+K141+L141+M141+N141)&gt;(N$177*N$66),(N$177*N$66)-(C188+D188+E188+F188+G188+H188+I188+J188+K188+L188+M188)))</f>
        <v>0</v>
      </c>
      <c r="O188" s="50">
        <f t="shared" si="102"/>
        <v>0</v>
      </c>
      <c r="R188" s="93"/>
      <c r="S188" s="93"/>
      <c r="T188" s="93"/>
      <c r="U188" s="93"/>
      <c r="V188" s="93"/>
      <c r="W188" s="93"/>
      <c r="X188" s="93"/>
      <c r="Y188" s="93"/>
      <c r="Z188" s="93"/>
      <c r="AA188" s="93"/>
      <c r="AB188" s="93"/>
      <c r="AC188" s="93"/>
      <c r="AD188" s="93"/>
      <c r="AG188" s="93"/>
      <c r="AH188" s="93"/>
      <c r="AI188" s="93"/>
      <c r="AJ188" s="93"/>
      <c r="AK188" s="93"/>
      <c r="AL188" s="93"/>
      <c r="AM188" s="93"/>
      <c r="AN188" s="93"/>
      <c r="AO188" s="93"/>
      <c r="AP188" s="93"/>
      <c r="AQ188" s="93"/>
      <c r="AR188" s="93"/>
      <c r="AS188" s="93"/>
    </row>
    <row r="189" spans="2:45" ht="11.25" customHeight="1">
      <c r="B189" s="44">
        <f t="shared" si="101"/>
        <v>0</v>
      </c>
      <c r="C189" s="50">
        <f>IF(+C142&lt;=(C$177*C$72),+C142,IF(+C142&gt;(C$177*C$72),(C$177*C$72)))</f>
        <v>0</v>
      </c>
      <c r="D189" s="50">
        <f>IF((+C142+D142)&lt;=(D$177*D$72),+D142,IF((+C142+D142)&gt;(D$177*D$72),(D$177*D$72)-C189))</f>
        <v>0</v>
      </c>
      <c r="E189" s="50">
        <f>IF((+C142+D142+E142)&lt;=(E$177*E$72),+E142,IF((+C142+D142+E142)&gt;(E$177*E$72),(E$177*E$72)-(C189+D189)))</f>
        <v>0</v>
      </c>
      <c r="F189" s="50">
        <f>IF((+C142+D142+E142+F142)&lt;=(F$177*F$72),+F142,IF((+C142+D142+E142+F142)&gt;(F$177*F$72),(F$177*F$72)-(C189+D189+E189)))</f>
        <v>0</v>
      </c>
      <c r="G189" s="50">
        <f>IF((+C142+D142+E142+F142+G142)&lt;=(G$177*G$72),+G142,IF((+C142+D142+E142+F142+G142)&gt;(G$177*G$72),(G$177*G$72)-(C189+D189+E189+F189)))</f>
        <v>0</v>
      </c>
      <c r="H189" s="50">
        <f>IF((+C142+D142+E142+F142+G142+H142)&lt;=(H$177*H$72),+H142,IF((+C142+D142+E142+F142+G142+H142)&gt;(H$177*H$72),(H$177*H$72)-(C189+D189+E189+F189+G189)))</f>
        <v>0</v>
      </c>
      <c r="I189" s="50">
        <f>IF((+C142+D142+E142+F142+G142+H142+I142)&lt;=(I$177*I$72),+I142,IF((+C142+D142+E142+F142+G142+H142+I142)&gt;(I$177*I$72),(I$177*I$72)-(C189+D189+E189+F189+G189+H189)))</f>
        <v>0</v>
      </c>
      <c r="J189" s="50">
        <f>IF((+C142+D142+E142+F142+G142+H142+I142+J142)&lt;=(J$177*J$72),+J142,IF((+C142+D142+E142+F142+G142+H142+I142+J142)&gt;(J$177*J$72),(J$177*J$72)-(C189+D189+E189+F189+G189+H189+I189)))</f>
        <v>0</v>
      </c>
      <c r="K189" s="50">
        <f>IF((+C142+D142+E142+F142+G142+H142+I142+J142+K142)&lt;=(K$177*K$72),+K142,IF((+C142+D142+E142+F142+G142+H142+I142+J142+K142)&gt;(K$177*K$72),(K$177*K$72)-(C189+D189+E189+F189+G189+H189+I189+J189)))</f>
        <v>0</v>
      </c>
      <c r="L189" s="50">
        <f>IF((+C142+D142+E142+F142+G142+H142+I142+J142+K142+L142)&lt;=(L$177*L$72),+L142,IF((+C142+D142+E142+F142+G142+H142+I142+J142+K142+L142)&gt;(L$177*L$72),(L$177*L$72)-(C189+D189+E189+F189+G189+H189+I189+J189+K189)))</f>
        <v>0</v>
      </c>
      <c r="M189" s="50">
        <f>IF((+C142+D142+E142+F142+G142+H142+I142+J142+K142+L142+M142)&lt;=(M$177*M$72),+M142,IF((+C142+D142+E142+F142+G142+H142+I142+J142+K142+L142+M142)&gt;(M$177*M$72),(M$177*M$72)-(C189+D189+E189+F189+G189+H189+I189+J189+K189+L189)))</f>
        <v>0</v>
      </c>
      <c r="N189" s="50">
        <f>IF((+C142+D142+E142+F142+G142+H142+I142+J142+K142+L142+M142+N142)&lt;=(N$177*N$72),+N142,IF((+C142+D142+E142+F142+G142+H142+I142+J142+K142+L142+M142+N142)&gt;(N$177*N$72),(N$177*N$72)-(C189+D189+E189+F189+G189+H189+I189+J189+K189+L189+M189)))</f>
        <v>0</v>
      </c>
      <c r="O189" s="50">
        <f t="shared" si="102"/>
        <v>0</v>
      </c>
      <c r="R189" s="93"/>
      <c r="S189" s="93"/>
      <c r="T189" s="93"/>
      <c r="U189" s="93"/>
      <c r="V189" s="93"/>
      <c r="W189" s="93"/>
      <c r="X189" s="93"/>
      <c r="Y189" s="93"/>
      <c r="Z189" s="93"/>
      <c r="AA189" s="93"/>
      <c r="AB189" s="93"/>
      <c r="AC189" s="93"/>
      <c r="AD189" s="93"/>
      <c r="AG189" s="93"/>
      <c r="AH189" s="93"/>
      <c r="AI189" s="93"/>
      <c r="AJ189" s="93"/>
      <c r="AK189" s="93"/>
      <c r="AL189" s="93"/>
      <c r="AM189" s="93"/>
      <c r="AN189" s="93"/>
      <c r="AO189" s="93"/>
      <c r="AP189" s="93"/>
      <c r="AQ189" s="93"/>
      <c r="AR189" s="93"/>
      <c r="AS189" s="93"/>
    </row>
    <row r="190" spans="2:45" ht="11.25" customHeight="1">
      <c r="B190" s="44">
        <f t="shared" si="101"/>
        <v>0</v>
      </c>
      <c r="C190" s="50">
        <f>IF(+C143&lt;=(C$177*C$78),+C143,IF(+C143&gt;(C$177*C$78),(C$177*C$78)))</f>
        <v>0</v>
      </c>
      <c r="D190" s="50">
        <f>IF((+C143+D143)&lt;=(D$177*D$78),+D143,IF((+C143+D143)&gt;(D$177*D$78),(D$177*D$78)-C190))</f>
        <v>0</v>
      </c>
      <c r="E190" s="50">
        <f>IF((+C143+D143+E143)&lt;=(E$177*E$78),+E143,IF((+C143+D143+E143)&gt;(E$177*E$78),(E$177*E$78)-(C190+D190)))</f>
        <v>0</v>
      </c>
      <c r="F190" s="50">
        <f>IF((+C143+D143+E143+F143)&lt;=(F$177*F$78),+F143,IF((+C143+D143+E143+F143)&gt;(F$177*F$78),(F$177*F$78)-(C190+D190+E190)))</f>
        <v>0</v>
      </c>
      <c r="G190" s="50">
        <f>IF((+C143+D143+E143+F143+G143)&lt;=(G$177*G$78),+G143,IF((+C143+D143+E143+F143+G143)&gt;(G$177*G$78),(G$177*G$78)-(C190+D190+E190+F190)))</f>
        <v>0</v>
      </c>
      <c r="H190" s="50">
        <f>IF((+C143+D143+E143+F143+G143+H143)&lt;=(H$177*H$78),+H143,IF((+C143+D143+E143+F143+G143+H143)&gt;(H$177*H$78),(H$177*H$78)-(C190+D190+E190+F190+G190)))</f>
        <v>0</v>
      </c>
      <c r="I190" s="50">
        <f>IF((+C143+D143+E143+F143+G143+H143+I143)&lt;=(I$177*I$78),+I143,IF((+C143+D143+E143+F143+G143+H143+I143)&gt;(I$177*I$78),(I$177*I$78)-(C190+D190+E190+F190+G190+H190)))</f>
        <v>0</v>
      </c>
      <c r="J190" s="50">
        <f>IF((+C143+D143+E143+F143+G143+H143+I143+J143)&lt;=(J$177*J$78),+J143,IF((+C143+D143+E143+F143+G143+H143+I143+J143)&gt;(J$177*J$78),(J$177*J$78)-(C190+D190+E190+F190+G190+H190+I190)))</f>
        <v>0</v>
      </c>
      <c r="K190" s="50">
        <f>IF((+C143+D143+E143+F143+G143+H143+I143+J143+K143)&lt;=(K$177*K$78),+K143,IF((+C143+D143+E143+F143+G143+H143+I143+J143+K143)&gt;(K$177*K$78),(K$177*K$78)-(C190+D190+E190+F190+G190+H190+I190+J190)))</f>
        <v>0</v>
      </c>
      <c r="L190" s="50">
        <f>IF((+C143+D143+E143+F143+G143+H143+I143+J143+K143+L143)&lt;=(L$177*L$78),+L143,IF((+C143+D143+E143+F143+G143+H143+I143+J143+K143+L143)&gt;(L$177*L$78),(L$177*L$78)-(C190+D190+E190+F190+G190+H190+I190+J190+K190)))</f>
        <v>0</v>
      </c>
      <c r="M190" s="50">
        <f>IF((+C143+D143+E143+F143+G143+H143+I143+J143+K143+L143+M143)&lt;=(M$177*M$78),+M143,IF((+C143+D143+E143+F143+G143+H143+I143+J143+K143+L143+M143)&gt;(M$177*M$78),(M$177*M$78)-(C190+D190+E190+F190+G190+H190+I190+J190+K190+L190)))</f>
        <v>0</v>
      </c>
      <c r="N190" s="50">
        <f>IF((+C143+D143+E143+F143+G143+H143+I143+J143+K143+L143+M143+N143)&lt;=(N$177*N$78),+N143,IF((+C143+D143+E143+F143+G143+H143+I143+J143+K143+L143+M143+N143)&gt;(N$177*N$78),(N$177*N$78)-(C190+D190+E190+F190+G190+H190+I190+J190+K190+L190+M190)))</f>
        <v>0</v>
      </c>
      <c r="O190" s="50">
        <f t="shared" si="102"/>
        <v>0</v>
      </c>
      <c r="R190" s="93"/>
      <c r="S190" s="93"/>
      <c r="T190" s="93"/>
      <c r="U190" s="93"/>
      <c r="V190" s="93"/>
      <c r="W190" s="93"/>
      <c r="X190" s="93"/>
      <c r="Y190" s="93"/>
      <c r="Z190" s="93"/>
      <c r="AA190" s="93"/>
      <c r="AB190" s="93"/>
      <c r="AC190" s="93"/>
      <c r="AD190" s="93"/>
      <c r="AG190" s="93"/>
      <c r="AH190" s="93"/>
      <c r="AI190" s="93"/>
      <c r="AJ190" s="93"/>
      <c r="AK190" s="93"/>
      <c r="AL190" s="93"/>
      <c r="AM190" s="93"/>
      <c r="AN190" s="93"/>
      <c r="AO190" s="93"/>
      <c r="AP190" s="93"/>
      <c r="AQ190" s="93"/>
      <c r="AR190" s="93"/>
      <c r="AS190" s="93"/>
    </row>
    <row r="191" spans="2:45" ht="11.25" customHeight="1">
      <c r="B191" s="11" t="s">
        <v>99</v>
      </c>
      <c r="C191" s="50"/>
      <c r="D191" s="50"/>
      <c r="E191" s="50"/>
      <c r="F191" s="50"/>
      <c r="G191" s="50"/>
      <c r="H191" s="50"/>
      <c r="I191" s="50"/>
      <c r="J191" s="50"/>
      <c r="K191" s="50"/>
      <c r="L191" s="50"/>
      <c r="M191" s="50"/>
      <c r="N191" s="50"/>
      <c r="O191" s="50"/>
      <c r="Q191" s="51"/>
      <c r="R191" s="93"/>
      <c r="S191" s="93"/>
      <c r="T191" s="93"/>
      <c r="U191" s="93"/>
      <c r="V191" s="93"/>
      <c r="W191" s="93"/>
      <c r="X191" s="93"/>
      <c r="Y191" s="93"/>
      <c r="Z191" s="93"/>
      <c r="AA191" s="93"/>
      <c r="AB191" s="93"/>
      <c r="AC191" s="93"/>
      <c r="AD191" s="93"/>
      <c r="AF191" s="51"/>
      <c r="AG191" s="93"/>
      <c r="AH191" s="93"/>
      <c r="AI191" s="93"/>
      <c r="AJ191" s="93"/>
      <c r="AK191" s="93"/>
      <c r="AL191" s="93"/>
      <c r="AM191" s="93"/>
      <c r="AN191" s="93"/>
      <c r="AO191" s="93"/>
      <c r="AP191" s="93"/>
      <c r="AQ191" s="93"/>
      <c r="AR191" s="93"/>
      <c r="AS191" s="93"/>
    </row>
    <row r="192" spans="2:45" ht="11.25" customHeight="1">
      <c r="B192" s="44">
        <f>+B179</f>
        <v>0</v>
      </c>
      <c r="C192" s="50">
        <f>+C$176*C179</f>
        <v>0</v>
      </c>
      <c r="D192" s="50">
        <f t="shared" ref="D192:N192" si="103">+D$176*D179</f>
        <v>0</v>
      </c>
      <c r="E192" s="50">
        <f t="shared" si="103"/>
        <v>0</v>
      </c>
      <c r="F192" s="50">
        <f t="shared" si="103"/>
        <v>0</v>
      </c>
      <c r="G192" s="50">
        <f t="shared" si="103"/>
        <v>0</v>
      </c>
      <c r="H192" s="50">
        <f t="shared" si="103"/>
        <v>0</v>
      </c>
      <c r="I192" s="50">
        <f t="shared" si="103"/>
        <v>0</v>
      </c>
      <c r="J192" s="50">
        <f t="shared" si="103"/>
        <v>0</v>
      </c>
      <c r="K192" s="50">
        <f t="shared" si="103"/>
        <v>0</v>
      </c>
      <c r="L192" s="50">
        <f t="shared" si="103"/>
        <v>0</v>
      </c>
      <c r="M192" s="50">
        <f t="shared" si="103"/>
        <v>0</v>
      </c>
      <c r="N192" s="50">
        <f t="shared" si="103"/>
        <v>0</v>
      </c>
      <c r="O192" s="50">
        <f>SUM(C192:N192)</f>
        <v>0</v>
      </c>
      <c r="R192" s="93"/>
      <c r="S192" s="93"/>
      <c r="T192" s="93"/>
      <c r="U192" s="93"/>
      <c r="V192" s="93"/>
      <c r="W192" s="93"/>
      <c r="X192" s="93"/>
      <c r="Y192" s="93"/>
      <c r="Z192" s="93"/>
      <c r="AA192" s="93"/>
      <c r="AB192" s="93"/>
      <c r="AC192" s="93"/>
      <c r="AD192" s="93"/>
      <c r="AG192" s="93"/>
      <c r="AH192" s="93"/>
      <c r="AI192" s="93"/>
      <c r="AJ192" s="93"/>
      <c r="AK192" s="93"/>
      <c r="AL192" s="93"/>
      <c r="AM192" s="93"/>
      <c r="AN192" s="93"/>
      <c r="AO192" s="93"/>
      <c r="AP192" s="93"/>
      <c r="AQ192" s="93"/>
      <c r="AR192" s="93"/>
      <c r="AS192" s="93"/>
    </row>
    <row r="193" spans="2:45" ht="11.25" customHeight="1">
      <c r="B193" s="44">
        <f>+B180</f>
        <v>0</v>
      </c>
      <c r="C193" s="50">
        <f t="shared" ref="C193:N200" si="104">+C$176*C180</f>
        <v>0</v>
      </c>
      <c r="D193" s="50">
        <f t="shared" si="104"/>
        <v>0</v>
      </c>
      <c r="E193" s="50">
        <f t="shared" si="104"/>
        <v>0</v>
      </c>
      <c r="F193" s="50">
        <f t="shared" si="104"/>
        <v>0</v>
      </c>
      <c r="G193" s="50">
        <f t="shared" si="104"/>
        <v>0</v>
      </c>
      <c r="H193" s="50">
        <f t="shared" si="104"/>
        <v>0</v>
      </c>
      <c r="I193" s="50">
        <f t="shared" si="104"/>
        <v>0</v>
      </c>
      <c r="J193" s="50">
        <f t="shared" si="104"/>
        <v>0</v>
      </c>
      <c r="K193" s="50">
        <f t="shared" si="104"/>
        <v>0</v>
      </c>
      <c r="L193" s="50">
        <f t="shared" si="104"/>
        <v>0</v>
      </c>
      <c r="M193" s="50">
        <f t="shared" si="104"/>
        <v>0</v>
      </c>
      <c r="N193" s="50">
        <f t="shared" si="104"/>
        <v>0</v>
      </c>
      <c r="O193" s="50">
        <f>SUM(C193:N193)</f>
        <v>0</v>
      </c>
      <c r="R193" s="93"/>
      <c r="S193" s="93"/>
      <c r="T193" s="93"/>
      <c r="U193" s="93"/>
      <c r="V193" s="93"/>
      <c r="W193" s="93"/>
      <c r="X193" s="93"/>
      <c r="Y193" s="93"/>
      <c r="Z193" s="93"/>
      <c r="AA193" s="93"/>
      <c r="AB193" s="93"/>
      <c r="AC193" s="93"/>
      <c r="AD193" s="93"/>
      <c r="AG193" s="93"/>
      <c r="AH193" s="93"/>
      <c r="AI193" s="93"/>
      <c r="AJ193" s="93"/>
      <c r="AK193" s="93"/>
      <c r="AL193" s="93"/>
      <c r="AM193" s="93"/>
      <c r="AN193" s="93"/>
      <c r="AO193" s="93"/>
      <c r="AP193" s="93"/>
      <c r="AQ193" s="93"/>
      <c r="AR193" s="93"/>
      <c r="AS193" s="93"/>
    </row>
    <row r="194" spans="2:45" ht="11.25" customHeight="1">
      <c r="B194" s="44">
        <f>+B181</f>
        <v>0</v>
      </c>
      <c r="C194" s="50">
        <f t="shared" si="104"/>
        <v>0</v>
      </c>
      <c r="D194" s="50">
        <f t="shared" si="104"/>
        <v>0</v>
      </c>
      <c r="E194" s="50">
        <f t="shared" si="104"/>
        <v>0</v>
      </c>
      <c r="F194" s="50">
        <f t="shared" si="104"/>
        <v>0</v>
      </c>
      <c r="G194" s="50">
        <f t="shared" si="104"/>
        <v>0</v>
      </c>
      <c r="H194" s="50">
        <f t="shared" si="104"/>
        <v>0</v>
      </c>
      <c r="I194" s="50">
        <f t="shared" si="104"/>
        <v>0</v>
      </c>
      <c r="J194" s="50">
        <f t="shared" si="104"/>
        <v>0</v>
      </c>
      <c r="K194" s="50">
        <f t="shared" si="104"/>
        <v>0</v>
      </c>
      <c r="L194" s="50">
        <f t="shared" si="104"/>
        <v>0</v>
      </c>
      <c r="M194" s="50">
        <f t="shared" si="104"/>
        <v>0</v>
      </c>
      <c r="N194" s="50">
        <f t="shared" si="104"/>
        <v>0</v>
      </c>
      <c r="O194" s="50">
        <f t="shared" ref="O194:O203" si="105">SUM(C194:N194)</f>
        <v>0</v>
      </c>
      <c r="R194" s="93"/>
      <c r="S194" s="93"/>
      <c r="T194" s="93"/>
      <c r="U194" s="93"/>
      <c r="V194" s="93"/>
      <c r="W194" s="93"/>
      <c r="X194" s="93"/>
      <c r="Y194" s="93"/>
      <c r="Z194" s="93"/>
      <c r="AA194" s="93"/>
      <c r="AB194" s="93"/>
      <c r="AC194" s="93"/>
      <c r="AD194" s="93"/>
      <c r="AG194" s="93"/>
      <c r="AH194" s="93"/>
      <c r="AI194" s="93"/>
      <c r="AJ194" s="93"/>
      <c r="AK194" s="93"/>
      <c r="AL194" s="93"/>
      <c r="AM194" s="93"/>
      <c r="AN194" s="93"/>
      <c r="AO194" s="93"/>
      <c r="AP194" s="93"/>
      <c r="AQ194" s="93"/>
      <c r="AR194" s="93"/>
      <c r="AS194" s="93"/>
    </row>
    <row r="195" spans="2:45" ht="11.25" customHeight="1">
      <c r="B195" s="44">
        <f>+B182</f>
        <v>0</v>
      </c>
      <c r="C195" s="50">
        <f t="shared" si="104"/>
        <v>0</v>
      </c>
      <c r="D195" s="50">
        <f t="shared" si="104"/>
        <v>0</v>
      </c>
      <c r="E195" s="50">
        <f t="shared" si="104"/>
        <v>0</v>
      </c>
      <c r="F195" s="50">
        <f t="shared" si="104"/>
        <v>0</v>
      </c>
      <c r="G195" s="50">
        <f t="shared" si="104"/>
        <v>0</v>
      </c>
      <c r="H195" s="50">
        <f t="shared" si="104"/>
        <v>0</v>
      </c>
      <c r="I195" s="50">
        <f t="shared" si="104"/>
        <v>0</v>
      </c>
      <c r="J195" s="50">
        <f t="shared" si="104"/>
        <v>0</v>
      </c>
      <c r="K195" s="50">
        <f t="shared" si="104"/>
        <v>0</v>
      </c>
      <c r="L195" s="50">
        <f t="shared" si="104"/>
        <v>0</v>
      </c>
      <c r="M195" s="50">
        <f t="shared" si="104"/>
        <v>0</v>
      </c>
      <c r="N195" s="50">
        <f t="shared" si="104"/>
        <v>0</v>
      </c>
      <c r="O195" s="50">
        <f t="shared" si="105"/>
        <v>0</v>
      </c>
      <c r="R195" s="93"/>
      <c r="S195" s="93"/>
      <c r="T195" s="93"/>
      <c r="U195" s="93"/>
      <c r="V195" s="93"/>
      <c r="W195" s="93"/>
      <c r="X195" s="93"/>
      <c r="Y195" s="93"/>
      <c r="Z195" s="93"/>
      <c r="AA195" s="93"/>
      <c r="AB195" s="93"/>
      <c r="AC195" s="93"/>
      <c r="AD195" s="93"/>
      <c r="AG195" s="93"/>
      <c r="AH195" s="93"/>
      <c r="AI195" s="93"/>
      <c r="AJ195" s="93"/>
      <c r="AK195" s="93"/>
      <c r="AL195" s="93"/>
      <c r="AM195" s="93"/>
      <c r="AN195" s="93"/>
      <c r="AO195" s="93"/>
      <c r="AP195" s="93"/>
      <c r="AQ195" s="93"/>
      <c r="AR195" s="93"/>
      <c r="AS195" s="93"/>
    </row>
    <row r="196" spans="2:45" ht="11.25" customHeight="1">
      <c r="B196" s="44">
        <f t="shared" ref="B196:B203" si="106">+B183</f>
        <v>0</v>
      </c>
      <c r="C196" s="50">
        <f t="shared" si="104"/>
        <v>0</v>
      </c>
      <c r="D196" s="50">
        <f t="shared" si="104"/>
        <v>0</v>
      </c>
      <c r="E196" s="50">
        <f t="shared" si="104"/>
        <v>0</v>
      </c>
      <c r="F196" s="50">
        <f t="shared" si="104"/>
        <v>0</v>
      </c>
      <c r="G196" s="50">
        <f t="shared" si="104"/>
        <v>0</v>
      </c>
      <c r="H196" s="50">
        <f t="shared" si="104"/>
        <v>0</v>
      </c>
      <c r="I196" s="50">
        <f t="shared" si="104"/>
        <v>0</v>
      </c>
      <c r="J196" s="50">
        <f t="shared" si="104"/>
        <v>0</v>
      </c>
      <c r="K196" s="50">
        <f t="shared" si="104"/>
        <v>0</v>
      </c>
      <c r="L196" s="50">
        <f t="shared" si="104"/>
        <v>0</v>
      </c>
      <c r="M196" s="50">
        <f t="shared" si="104"/>
        <v>0</v>
      </c>
      <c r="N196" s="50">
        <f t="shared" si="104"/>
        <v>0</v>
      </c>
      <c r="O196" s="50">
        <f t="shared" si="105"/>
        <v>0</v>
      </c>
      <c r="R196" s="93"/>
      <c r="S196" s="93"/>
      <c r="T196" s="93"/>
      <c r="U196" s="93"/>
      <c r="V196" s="93"/>
      <c r="W196" s="93"/>
      <c r="X196" s="93"/>
      <c r="Y196" s="93"/>
      <c r="Z196" s="93"/>
      <c r="AA196" s="93"/>
      <c r="AB196" s="93"/>
      <c r="AC196" s="93"/>
      <c r="AD196" s="93"/>
      <c r="AG196" s="93"/>
      <c r="AH196" s="93"/>
      <c r="AI196" s="93"/>
      <c r="AJ196" s="93"/>
      <c r="AK196" s="93"/>
      <c r="AL196" s="93"/>
      <c r="AM196" s="93"/>
      <c r="AN196" s="93"/>
      <c r="AO196" s="93"/>
      <c r="AP196" s="93"/>
      <c r="AQ196" s="93"/>
      <c r="AR196" s="93"/>
      <c r="AS196" s="93"/>
    </row>
    <row r="197" spans="2:45" ht="11.25" customHeight="1">
      <c r="B197" s="44">
        <f t="shared" si="106"/>
        <v>0</v>
      </c>
      <c r="C197" s="50">
        <f t="shared" si="104"/>
        <v>0</v>
      </c>
      <c r="D197" s="50">
        <f t="shared" si="104"/>
        <v>0</v>
      </c>
      <c r="E197" s="50">
        <f t="shared" si="104"/>
        <v>0</v>
      </c>
      <c r="F197" s="50">
        <f t="shared" si="104"/>
        <v>0</v>
      </c>
      <c r="G197" s="50">
        <f t="shared" si="104"/>
        <v>0</v>
      </c>
      <c r="H197" s="50">
        <f t="shared" si="104"/>
        <v>0</v>
      </c>
      <c r="I197" s="50">
        <f t="shared" si="104"/>
        <v>0</v>
      </c>
      <c r="J197" s="50">
        <f t="shared" si="104"/>
        <v>0</v>
      </c>
      <c r="K197" s="50">
        <f t="shared" si="104"/>
        <v>0</v>
      </c>
      <c r="L197" s="50">
        <f t="shared" si="104"/>
        <v>0</v>
      </c>
      <c r="M197" s="50">
        <f t="shared" si="104"/>
        <v>0</v>
      </c>
      <c r="N197" s="50">
        <f t="shared" si="104"/>
        <v>0</v>
      </c>
      <c r="O197" s="50">
        <f t="shared" si="105"/>
        <v>0</v>
      </c>
      <c r="R197" s="93"/>
      <c r="S197" s="93"/>
      <c r="T197" s="93"/>
      <c r="U197" s="93"/>
      <c r="V197" s="93"/>
      <c r="W197" s="93"/>
      <c r="X197" s="93"/>
      <c r="Y197" s="93"/>
      <c r="Z197" s="93"/>
      <c r="AA197" s="93"/>
      <c r="AB197" s="93"/>
      <c r="AC197" s="93"/>
      <c r="AD197" s="93"/>
      <c r="AG197" s="93"/>
      <c r="AH197" s="93"/>
      <c r="AI197" s="93"/>
      <c r="AJ197" s="93"/>
      <c r="AK197" s="93"/>
      <c r="AL197" s="93"/>
      <c r="AM197" s="93"/>
      <c r="AN197" s="93"/>
      <c r="AO197" s="93"/>
      <c r="AP197" s="93"/>
      <c r="AQ197" s="93"/>
      <c r="AR197" s="93"/>
      <c r="AS197" s="93"/>
    </row>
    <row r="198" spans="2:45" ht="11.25" customHeight="1">
      <c r="B198" s="44">
        <f t="shared" si="106"/>
        <v>0</v>
      </c>
      <c r="C198" s="50">
        <f t="shared" si="104"/>
        <v>0</v>
      </c>
      <c r="D198" s="50">
        <f t="shared" si="104"/>
        <v>0</v>
      </c>
      <c r="E198" s="50">
        <f t="shared" si="104"/>
        <v>0</v>
      </c>
      <c r="F198" s="50">
        <f t="shared" si="104"/>
        <v>0</v>
      </c>
      <c r="G198" s="50">
        <f t="shared" si="104"/>
        <v>0</v>
      </c>
      <c r="H198" s="50">
        <f t="shared" si="104"/>
        <v>0</v>
      </c>
      <c r="I198" s="50">
        <f t="shared" si="104"/>
        <v>0</v>
      </c>
      <c r="J198" s="50">
        <f t="shared" si="104"/>
        <v>0</v>
      </c>
      <c r="K198" s="50">
        <f t="shared" si="104"/>
        <v>0</v>
      </c>
      <c r="L198" s="50">
        <f t="shared" si="104"/>
        <v>0</v>
      </c>
      <c r="M198" s="50">
        <f t="shared" si="104"/>
        <v>0</v>
      </c>
      <c r="N198" s="50">
        <f t="shared" si="104"/>
        <v>0</v>
      </c>
      <c r="O198" s="50">
        <f t="shared" si="105"/>
        <v>0</v>
      </c>
      <c r="R198" s="93"/>
      <c r="S198" s="93"/>
      <c r="T198" s="93"/>
      <c r="U198" s="93"/>
      <c r="V198" s="93"/>
      <c r="W198" s="93"/>
      <c r="X198" s="93"/>
      <c r="Y198" s="93"/>
      <c r="Z198" s="93"/>
      <c r="AA198" s="93"/>
      <c r="AB198" s="93"/>
      <c r="AC198" s="93"/>
      <c r="AD198" s="93"/>
      <c r="AG198" s="93"/>
      <c r="AH198" s="93"/>
      <c r="AI198" s="93"/>
      <c r="AJ198" s="93"/>
      <c r="AK198" s="93"/>
      <c r="AL198" s="93"/>
      <c r="AM198" s="93"/>
      <c r="AN198" s="93"/>
      <c r="AO198" s="93"/>
      <c r="AP198" s="93"/>
      <c r="AQ198" s="93"/>
      <c r="AR198" s="93"/>
      <c r="AS198" s="93"/>
    </row>
    <row r="199" spans="2:45" ht="11.25" customHeight="1">
      <c r="B199" s="44">
        <f t="shared" si="106"/>
        <v>0</v>
      </c>
      <c r="C199" s="50">
        <f t="shared" si="104"/>
        <v>0</v>
      </c>
      <c r="D199" s="50">
        <f t="shared" si="104"/>
        <v>0</v>
      </c>
      <c r="E199" s="50">
        <f t="shared" si="104"/>
        <v>0</v>
      </c>
      <c r="F199" s="50">
        <f t="shared" si="104"/>
        <v>0</v>
      </c>
      <c r="G199" s="50">
        <f t="shared" si="104"/>
        <v>0</v>
      </c>
      <c r="H199" s="50">
        <f t="shared" si="104"/>
        <v>0</v>
      </c>
      <c r="I199" s="50">
        <f t="shared" si="104"/>
        <v>0</v>
      </c>
      <c r="J199" s="50">
        <f t="shared" si="104"/>
        <v>0</v>
      </c>
      <c r="K199" s="50">
        <f t="shared" si="104"/>
        <v>0</v>
      </c>
      <c r="L199" s="50">
        <f t="shared" si="104"/>
        <v>0</v>
      </c>
      <c r="M199" s="50">
        <f t="shared" si="104"/>
        <v>0</v>
      </c>
      <c r="N199" s="50">
        <f t="shared" si="104"/>
        <v>0</v>
      </c>
      <c r="O199" s="50">
        <f t="shared" si="105"/>
        <v>0</v>
      </c>
      <c r="R199" s="93"/>
      <c r="S199" s="93"/>
      <c r="T199" s="93"/>
      <c r="U199" s="93"/>
      <c r="V199" s="93"/>
      <c r="W199" s="93"/>
      <c r="X199" s="93"/>
      <c r="Y199" s="93"/>
      <c r="Z199" s="93"/>
      <c r="AA199" s="93"/>
      <c r="AB199" s="93"/>
      <c r="AC199" s="93"/>
      <c r="AD199" s="93"/>
      <c r="AG199" s="93"/>
      <c r="AH199" s="93"/>
      <c r="AI199" s="93"/>
      <c r="AJ199" s="93"/>
      <c r="AK199" s="93"/>
      <c r="AL199" s="93"/>
      <c r="AM199" s="93"/>
      <c r="AN199" s="93"/>
      <c r="AO199" s="93"/>
      <c r="AP199" s="93"/>
      <c r="AQ199" s="93"/>
      <c r="AR199" s="93"/>
      <c r="AS199" s="93"/>
    </row>
    <row r="200" spans="2:45" ht="11.25" customHeight="1">
      <c r="B200" s="44">
        <f t="shared" si="106"/>
        <v>0</v>
      </c>
      <c r="C200" s="50">
        <f>+C$176*C187</f>
        <v>0</v>
      </c>
      <c r="D200" s="50">
        <f t="shared" si="104"/>
        <v>0</v>
      </c>
      <c r="E200" s="50">
        <f t="shared" si="104"/>
        <v>0</v>
      </c>
      <c r="F200" s="50">
        <f t="shared" si="104"/>
        <v>0</v>
      </c>
      <c r="G200" s="50">
        <f t="shared" si="104"/>
        <v>0</v>
      </c>
      <c r="H200" s="50">
        <f t="shared" si="104"/>
        <v>0</v>
      </c>
      <c r="I200" s="50">
        <f t="shared" si="104"/>
        <v>0</v>
      </c>
      <c r="J200" s="50">
        <f t="shared" si="104"/>
        <v>0</v>
      </c>
      <c r="K200" s="50">
        <f t="shared" si="104"/>
        <v>0</v>
      </c>
      <c r="L200" s="50">
        <f t="shared" si="104"/>
        <v>0</v>
      </c>
      <c r="M200" s="50">
        <f t="shared" si="104"/>
        <v>0</v>
      </c>
      <c r="N200" s="50">
        <f t="shared" si="104"/>
        <v>0</v>
      </c>
      <c r="O200" s="50">
        <f t="shared" si="105"/>
        <v>0</v>
      </c>
      <c r="R200" s="93"/>
      <c r="S200" s="93"/>
      <c r="T200" s="93"/>
      <c r="U200" s="93"/>
      <c r="V200" s="93"/>
      <c r="W200" s="93"/>
      <c r="X200" s="93"/>
      <c r="Y200" s="93"/>
      <c r="Z200" s="93"/>
      <c r="AA200" s="93"/>
      <c r="AB200" s="93"/>
      <c r="AC200" s="93"/>
      <c r="AD200" s="93"/>
      <c r="AG200" s="93"/>
      <c r="AH200" s="93"/>
      <c r="AI200" s="93"/>
      <c r="AJ200" s="93"/>
      <c r="AK200" s="93"/>
      <c r="AL200" s="93"/>
      <c r="AM200" s="93"/>
      <c r="AN200" s="93"/>
      <c r="AO200" s="93"/>
      <c r="AP200" s="93"/>
      <c r="AQ200" s="93"/>
      <c r="AR200" s="93"/>
      <c r="AS200" s="93"/>
    </row>
    <row r="201" spans="2:45" ht="11.25" customHeight="1">
      <c r="B201" s="44">
        <f t="shared" si="106"/>
        <v>0</v>
      </c>
      <c r="C201" s="50">
        <f t="shared" ref="C201:N203" si="107">+C$176*C188</f>
        <v>0</v>
      </c>
      <c r="D201" s="50">
        <f t="shared" si="107"/>
        <v>0</v>
      </c>
      <c r="E201" s="50">
        <f t="shared" si="107"/>
        <v>0</v>
      </c>
      <c r="F201" s="50">
        <f t="shared" si="107"/>
        <v>0</v>
      </c>
      <c r="G201" s="50">
        <f t="shared" si="107"/>
        <v>0</v>
      </c>
      <c r="H201" s="50">
        <f t="shared" si="107"/>
        <v>0</v>
      </c>
      <c r="I201" s="50">
        <f t="shared" si="107"/>
        <v>0</v>
      </c>
      <c r="J201" s="50">
        <f t="shared" si="107"/>
        <v>0</v>
      </c>
      <c r="K201" s="50">
        <f t="shared" si="107"/>
        <v>0</v>
      </c>
      <c r="L201" s="50">
        <f t="shared" si="107"/>
        <v>0</v>
      </c>
      <c r="M201" s="50">
        <f t="shared" si="107"/>
        <v>0</v>
      </c>
      <c r="N201" s="50">
        <f t="shared" si="107"/>
        <v>0</v>
      </c>
      <c r="O201" s="50">
        <f t="shared" si="105"/>
        <v>0</v>
      </c>
      <c r="R201" s="93"/>
      <c r="S201" s="93"/>
      <c r="T201" s="93"/>
      <c r="U201" s="93"/>
      <c r="V201" s="93"/>
      <c r="W201" s="93"/>
      <c r="X201" s="93"/>
      <c r="Y201" s="93"/>
      <c r="Z201" s="93"/>
      <c r="AA201" s="93"/>
      <c r="AB201" s="93"/>
      <c r="AC201" s="93"/>
      <c r="AD201" s="93"/>
      <c r="AG201" s="93"/>
      <c r="AH201" s="93"/>
      <c r="AI201" s="93"/>
      <c r="AJ201" s="93"/>
      <c r="AK201" s="93"/>
      <c r="AL201" s="93"/>
      <c r="AM201" s="93"/>
      <c r="AN201" s="93"/>
      <c r="AO201" s="93"/>
      <c r="AP201" s="93"/>
      <c r="AQ201" s="93"/>
      <c r="AR201" s="93"/>
      <c r="AS201" s="93"/>
    </row>
    <row r="202" spans="2:45" ht="11.25" customHeight="1">
      <c r="B202" s="44">
        <f t="shared" si="106"/>
        <v>0</v>
      </c>
      <c r="C202" s="50">
        <f t="shared" si="107"/>
        <v>0</v>
      </c>
      <c r="D202" s="50">
        <f t="shared" si="107"/>
        <v>0</v>
      </c>
      <c r="E202" s="50">
        <f t="shared" si="107"/>
        <v>0</v>
      </c>
      <c r="F202" s="50">
        <f t="shared" si="107"/>
        <v>0</v>
      </c>
      <c r="G202" s="50">
        <f t="shared" si="107"/>
        <v>0</v>
      </c>
      <c r="H202" s="50">
        <f t="shared" si="107"/>
        <v>0</v>
      </c>
      <c r="I202" s="50">
        <f t="shared" si="107"/>
        <v>0</v>
      </c>
      <c r="J202" s="50">
        <f t="shared" si="107"/>
        <v>0</v>
      </c>
      <c r="K202" s="50">
        <f t="shared" si="107"/>
        <v>0</v>
      </c>
      <c r="L202" s="50">
        <f t="shared" si="107"/>
        <v>0</v>
      </c>
      <c r="M202" s="50">
        <f t="shared" si="107"/>
        <v>0</v>
      </c>
      <c r="N202" s="50">
        <f t="shared" si="107"/>
        <v>0</v>
      </c>
      <c r="O202" s="50">
        <f t="shared" si="105"/>
        <v>0</v>
      </c>
      <c r="R202" s="93"/>
      <c r="S202" s="93"/>
      <c r="T202" s="93"/>
      <c r="U202" s="93"/>
      <c r="V202" s="93"/>
      <c r="W202" s="93"/>
      <c r="X202" s="93"/>
      <c r="Y202" s="93"/>
      <c r="Z202" s="93"/>
      <c r="AA202" s="93"/>
      <c r="AB202" s="93"/>
      <c r="AC202" s="93"/>
      <c r="AD202" s="93"/>
      <c r="AG202" s="93"/>
      <c r="AH202" s="93"/>
      <c r="AI202" s="93"/>
      <c r="AJ202" s="93"/>
      <c r="AK202" s="93"/>
      <c r="AL202" s="93"/>
      <c r="AM202" s="93"/>
      <c r="AN202" s="93"/>
      <c r="AO202" s="93"/>
      <c r="AP202" s="93"/>
      <c r="AQ202" s="93"/>
      <c r="AR202" s="93"/>
      <c r="AS202" s="93"/>
    </row>
    <row r="203" spans="2:45" ht="11.25" customHeight="1">
      <c r="B203" s="44">
        <f t="shared" si="106"/>
        <v>0</v>
      </c>
      <c r="C203" s="50">
        <f t="shared" si="107"/>
        <v>0</v>
      </c>
      <c r="D203" s="50">
        <f t="shared" si="107"/>
        <v>0</v>
      </c>
      <c r="E203" s="50">
        <f t="shared" si="107"/>
        <v>0</v>
      </c>
      <c r="F203" s="50">
        <f t="shared" si="107"/>
        <v>0</v>
      </c>
      <c r="G203" s="50">
        <f t="shared" si="107"/>
        <v>0</v>
      </c>
      <c r="H203" s="50">
        <f t="shared" si="107"/>
        <v>0</v>
      </c>
      <c r="I203" s="50">
        <f t="shared" si="107"/>
        <v>0</v>
      </c>
      <c r="J203" s="50">
        <f t="shared" si="107"/>
        <v>0</v>
      </c>
      <c r="K203" s="50">
        <f t="shared" si="107"/>
        <v>0</v>
      </c>
      <c r="L203" s="50">
        <f t="shared" si="107"/>
        <v>0</v>
      </c>
      <c r="M203" s="50">
        <f t="shared" si="107"/>
        <v>0</v>
      </c>
      <c r="N203" s="50">
        <f t="shared" si="107"/>
        <v>0</v>
      </c>
      <c r="O203" s="50">
        <f t="shared" si="105"/>
        <v>0</v>
      </c>
      <c r="R203" s="93"/>
      <c r="S203" s="93"/>
      <c r="T203" s="93"/>
      <c r="U203" s="93"/>
      <c r="V203" s="93"/>
      <c r="W203" s="93"/>
      <c r="X203" s="93"/>
      <c r="Y203" s="93"/>
      <c r="Z203" s="93"/>
      <c r="AA203" s="93"/>
      <c r="AB203" s="93"/>
      <c r="AC203" s="93"/>
      <c r="AD203" s="93"/>
      <c r="AG203" s="93"/>
      <c r="AH203" s="93"/>
      <c r="AI203" s="93"/>
      <c r="AJ203" s="93"/>
      <c r="AK203" s="93"/>
      <c r="AL203" s="93"/>
      <c r="AM203" s="93"/>
      <c r="AN203" s="93"/>
      <c r="AO203" s="93"/>
      <c r="AP203" s="93"/>
      <c r="AQ203" s="93"/>
      <c r="AR203" s="93"/>
      <c r="AS203" s="93"/>
    </row>
    <row r="204" spans="2:45" ht="11.25" customHeight="1">
      <c r="B204" s="11" t="s">
        <v>100</v>
      </c>
      <c r="C204" s="50">
        <f>SUM(C192:C203)</f>
        <v>0</v>
      </c>
      <c r="D204" s="50">
        <f t="shared" ref="D204:N204" si="108">SUM(D192:D203)</f>
        <v>0</v>
      </c>
      <c r="E204" s="50">
        <f t="shared" si="108"/>
        <v>0</v>
      </c>
      <c r="F204" s="50">
        <f t="shared" si="108"/>
        <v>0</v>
      </c>
      <c r="G204" s="50">
        <f t="shared" si="108"/>
        <v>0</v>
      </c>
      <c r="H204" s="50">
        <f t="shared" si="108"/>
        <v>0</v>
      </c>
      <c r="I204" s="50">
        <f t="shared" si="108"/>
        <v>0</v>
      </c>
      <c r="J204" s="50">
        <f t="shared" si="108"/>
        <v>0</v>
      </c>
      <c r="K204" s="50">
        <f t="shared" si="108"/>
        <v>0</v>
      </c>
      <c r="L204" s="50">
        <f t="shared" si="108"/>
        <v>0</v>
      </c>
      <c r="M204" s="50">
        <f t="shared" si="108"/>
        <v>0</v>
      </c>
      <c r="N204" s="50">
        <f t="shared" si="108"/>
        <v>0</v>
      </c>
      <c r="O204" s="50">
        <f>SUM(C204:N204)</f>
        <v>0</v>
      </c>
      <c r="Q204" s="51"/>
      <c r="R204" s="93"/>
      <c r="S204" s="93"/>
      <c r="T204" s="93"/>
      <c r="U204" s="93"/>
      <c r="V204" s="93"/>
      <c r="W204" s="93"/>
      <c r="X204" s="93"/>
      <c r="Y204" s="93"/>
      <c r="Z204" s="93"/>
      <c r="AA204" s="93"/>
      <c r="AB204" s="93"/>
      <c r="AC204" s="93"/>
      <c r="AD204" s="93"/>
      <c r="AF204" s="51"/>
      <c r="AG204" s="93"/>
      <c r="AH204" s="93"/>
      <c r="AI204" s="93"/>
      <c r="AJ204" s="93"/>
      <c r="AK204" s="93"/>
      <c r="AL204" s="93"/>
      <c r="AM204" s="93"/>
      <c r="AN204" s="93"/>
      <c r="AO204" s="93"/>
      <c r="AP204" s="93"/>
      <c r="AQ204" s="93"/>
      <c r="AR204" s="93"/>
      <c r="AS204" s="93"/>
    </row>
    <row r="206" spans="2:45" ht="11.25" customHeight="1">
      <c r="B206" s="11" t="s">
        <v>101</v>
      </c>
      <c r="C206" s="59" t="str">
        <f t="shared" ref="C206:O206" si="109">+C175</f>
        <v>Month 1</v>
      </c>
      <c r="D206" s="59" t="str">
        <f t="shared" si="109"/>
        <v>Month 2</v>
      </c>
      <c r="E206" s="59" t="str">
        <f t="shared" si="109"/>
        <v>Month 3</v>
      </c>
      <c r="F206" s="59" t="str">
        <f t="shared" si="109"/>
        <v>Month 4</v>
      </c>
      <c r="G206" s="59" t="str">
        <f t="shared" si="109"/>
        <v>Month 5</v>
      </c>
      <c r="H206" s="59" t="str">
        <f t="shared" si="109"/>
        <v>Month 6</v>
      </c>
      <c r="I206" s="59" t="str">
        <f t="shared" si="109"/>
        <v>Month 7</v>
      </c>
      <c r="J206" s="59" t="str">
        <f t="shared" si="109"/>
        <v>Month 8</v>
      </c>
      <c r="K206" s="59" t="str">
        <f t="shared" si="109"/>
        <v>Month 9</v>
      </c>
      <c r="L206" s="59" t="str">
        <f t="shared" si="109"/>
        <v>Month 10</v>
      </c>
      <c r="M206" s="59" t="str">
        <f t="shared" si="109"/>
        <v>Month 11</v>
      </c>
      <c r="N206" s="59" t="str">
        <f t="shared" si="109"/>
        <v>Month 12</v>
      </c>
      <c r="O206" s="59" t="str">
        <f t="shared" si="109"/>
        <v>TOTAL</v>
      </c>
      <c r="Q206" s="51"/>
      <c r="R206" s="97"/>
      <c r="S206" s="97"/>
      <c r="T206" s="97"/>
      <c r="U206" s="97"/>
      <c r="V206" s="97"/>
      <c r="W206" s="97"/>
      <c r="X206" s="97"/>
      <c r="Y206" s="97"/>
      <c r="Z206" s="97"/>
      <c r="AA206" s="97"/>
      <c r="AB206" s="97"/>
      <c r="AC206" s="97"/>
      <c r="AD206" s="97"/>
      <c r="AF206" s="51"/>
      <c r="AG206" s="97"/>
      <c r="AH206" s="97"/>
      <c r="AI206" s="97"/>
      <c r="AJ206" s="97"/>
      <c r="AK206" s="97"/>
      <c r="AL206" s="97"/>
      <c r="AM206" s="97"/>
      <c r="AN206" s="97"/>
      <c r="AO206" s="97"/>
      <c r="AP206" s="97"/>
      <c r="AQ206" s="97"/>
      <c r="AR206" s="97"/>
      <c r="AS206" s="97"/>
    </row>
    <row r="207" spans="2:45" ht="11.25" customHeight="1">
      <c r="B207" s="44" t="s">
        <v>102</v>
      </c>
      <c r="C207" s="62">
        <v>6.0000000000000001E-3</v>
      </c>
      <c r="D207" s="62">
        <f>+C207</f>
        <v>6.0000000000000001E-3</v>
      </c>
      <c r="E207" s="62">
        <f t="shared" ref="E207:N207" si="110">+D207</f>
        <v>6.0000000000000001E-3</v>
      </c>
      <c r="F207" s="62">
        <f t="shared" si="110"/>
        <v>6.0000000000000001E-3</v>
      </c>
      <c r="G207" s="62">
        <f t="shared" si="110"/>
        <v>6.0000000000000001E-3</v>
      </c>
      <c r="H207" s="62">
        <f t="shared" si="110"/>
        <v>6.0000000000000001E-3</v>
      </c>
      <c r="I207" s="62">
        <f t="shared" si="110"/>
        <v>6.0000000000000001E-3</v>
      </c>
      <c r="J207" s="62">
        <f t="shared" si="110"/>
        <v>6.0000000000000001E-3</v>
      </c>
      <c r="K207" s="62">
        <f t="shared" si="110"/>
        <v>6.0000000000000001E-3</v>
      </c>
      <c r="L207" s="62">
        <f t="shared" si="110"/>
        <v>6.0000000000000001E-3</v>
      </c>
      <c r="M207" s="62">
        <f t="shared" si="110"/>
        <v>6.0000000000000001E-3</v>
      </c>
      <c r="N207" s="62">
        <f t="shared" si="110"/>
        <v>6.0000000000000001E-3</v>
      </c>
      <c r="O207" s="54"/>
      <c r="R207" s="101"/>
      <c r="S207" s="101"/>
      <c r="T207" s="101"/>
      <c r="U207" s="101"/>
      <c r="V207" s="101"/>
      <c r="W207" s="101"/>
      <c r="X207" s="101"/>
      <c r="Y207" s="101"/>
      <c r="Z207" s="101"/>
      <c r="AA207" s="101"/>
      <c r="AB207" s="101"/>
      <c r="AC207" s="101"/>
      <c r="AD207" s="21"/>
      <c r="AG207" s="101"/>
      <c r="AH207" s="101"/>
      <c r="AI207" s="101"/>
      <c r="AJ207" s="101"/>
      <c r="AK207" s="101"/>
      <c r="AL207" s="101"/>
      <c r="AM207" s="101"/>
      <c r="AN207" s="101"/>
      <c r="AO207" s="101"/>
      <c r="AP207" s="101"/>
      <c r="AQ207" s="101"/>
      <c r="AR207" s="101"/>
      <c r="AS207" s="21"/>
    </row>
    <row r="208" spans="2:45" ht="11.25" customHeight="1">
      <c r="B208" s="44" t="s">
        <v>103</v>
      </c>
      <c r="C208" s="64">
        <v>7000</v>
      </c>
      <c r="D208" s="64">
        <f>C208</f>
        <v>7000</v>
      </c>
      <c r="E208" s="64">
        <f t="shared" ref="E208:N208" si="111">D208</f>
        <v>7000</v>
      </c>
      <c r="F208" s="64">
        <f t="shared" si="111"/>
        <v>7000</v>
      </c>
      <c r="G208" s="64">
        <f t="shared" si="111"/>
        <v>7000</v>
      </c>
      <c r="H208" s="64">
        <f t="shared" si="111"/>
        <v>7000</v>
      </c>
      <c r="I208" s="64">
        <f t="shared" si="111"/>
        <v>7000</v>
      </c>
      <c r="J208" s="64">
        <f t="shared" si="111"/>
        <v>7000</v>
      </c>
      <c r="K208" s="64">
        <f t="shared" si="111"/>
        <v>7000</v>
      </c>
      <c r="L208" s="64">
        <f t="shared" si="111"/>
        <v>7000</v>
      </c>
      <c r="M208" s="64">
        <f t="shared" si="111"/>
        <v>7000</v>
      </c>
      <c r="N208" s="64">
        <f t="shared" si="111"/>
        <v>7000</v>
      </c>
      <c r="O208" s="54"/>
      <c r="R208" s="99"/>
      <c r="S208" s="99"/>
      <c r="T208" s="99"/>
      <c r="U208" s="99"/>
      <c r="V208" s="99"/>
      <c r="W208" s="99"/>
      <c r="X208" s="99"/>
      <c r="Y208" s="99"/>
      <c r="Z208" s="99"/>
      <c r="AA208" s="99"/>
      <c r="AB208" s="99"/>
      <c r="AC208" s="99"/>
      <c r="AD208" s="21"/>
      <c r="AG208" s="99"/>
      <c r="AH208" s="99"/>
      <c r="AI208" s="99"/>
      <c r="AJ208" s="99"/>
      <c r="AK208" s="99"/>
      <c r="AL208" s="99"/>
      <c r="AM208" s="99"/>
      <c r="AN208" s="99"/>
      <c r="AO208" s="99"/>
      <c r="AP208" s="99"/>
      <c r="AQ208" s="99"/>
      <c r="AR208" s="99"/>
      <c r="AS208" s="21"/>
    </row>
    <row r="209" spans="2:45" ht="11.25" customHeight="1">
      <c r="B209" s="11" t="s">
        <v>104</v>
      </c>
      <c r="C209" s="65"/>
      <c r="D209" s="62"/>
      <c r="E209" s="62"/>
      <c r="F209" s="62"/>
      <c r="G209" s="62"/>
      <c r="H209" s="62"/>
      <c r="I209" s="62"/>
      <c r="J209" s="62"/>
      <c r="K209" s="62"/>
      <c r="L209" s="62"/>
      <c r="M209" s="62"/>
      <c r="N209" s="62"/>
      <c r="O209" s="54"/>
      <c r="Q209" s="51"/>
      <c r="R209" s="101"/>
      <c r="S209" s="101"/>
      <c r="T209" s="101"/>
      <c r="U209" s="101"/>
      <c r="V209" s="101"/>
      <c r="W209" s="101"/>
      <c r="X209" s="101"/>
      <c r="Y209" s="101"/>
      <c r="Z209" s="101"/>
      <c r="AA209" s="101"/>
      <c r="AB209" s="101"/>
      <c r="AC209" s="101"/>
      <c r="AD209" s="21"/>
      <c r="AF209" s="51"/>
      <c r="AG209" s="101"/>
      <c r="AH209" s="101"/>
      <c r="AI209" s="101"/>
      <c r="AJ209" s="101"/>
      <c r="AK209" s="101"/>
      <c r="AL209" s="101"/>
      <c r="AM209" s="101"/>
      <c r="AN209" s="101"/>
      <c r="AO209" s="101"/>
      <c r="AP209" s="101"/>
      <c r="AQ209" s="101"/>
      <c r="AR209" s="101"/>
      <c r="AS209" s="21"/>
    </row>
    <row r="210" spans="2:45" ht="11.25" customHeight="1">
      <c r="B210" s="44">
        <f t="shared" ref="B210:B221" si="112">+B192</f>
        <v>0</v>
      </c>
      <c r="C210" s="50">
        <f>IF(+C132&lt;=(C$208*C$12),+C132,IF(+C132&gt;(C$208*C$12),(C$208*C$12)))</f>
        <v>0</v>
      </c>
      <c r="D210" s="50">
        <f>IF((+C132+D132)&lt;=(D$208*D$12),+D132,IF((+C132+D132)&gt;(D$208*D$12),(D$208*D$12)-C210))</f>
        <v>0</v>
      </c>
      <c r="E210" s="50">
        <f>IF((+C132+D132+E132)&lt;=(E$208*E$12),+E132,IF((+C132+D132+E132)&gt;(E$208*E$12),(E$208*E$12)-(C210+D210)))</f>
        <v>0</v>
      </c>
      <c r="F210" s="50">
        <f>IF((+C132+D132+E132+F132)&lt;=(F$208*F$12),+F132,IF((+C132+D132+E132+F132)&gt;(F$208*F$12),(F$208*F$12)-(C210+D210+E210)))</f>
        <v>0</v>
      </c>
      <c r="G210" s="50">
        <f>IF((+C132+D132+E132+F132+G132)&lt;=(G$208*G$12),+G132,IF((+C132+D132+E132+F132+G132)&gt;(G$208*G$12),(G$208*G$12)-(C210+D210+E210+F210)))</f>
        <v>0</v>
      </c>
      <c r="H210" s="50">
        <f>IF((+C132+D132+E132+F132+G132+H132)&lt;=(H$208*H$12),+H132,IF((+C132+D132+E132+F132+G132+H132)&gt;(H$208*H$12),(H$208*H$12)-(C210+D210+E210+F210+G210)))</f>
        <v>0</v>
      </c>
      <c r="I210" s="50">
        <f>IF((+C132+D132+E132+F132+G132+H132+I132)&lt;=(I$208*I$12),+I132,IF((+C132+D132+E132+F132+G132+H132+I132)&gt;(I$208*I$12),(I$208*I12)-(C210+D210+E210+F210+G210+H210)))</f>
        <v>0</v>
      </c>
      <c r="J210" s="50">
        <f>IF((+C132+D132+E132+F132+G132+H132+I132+J132)&lt;=(J$208*J$12),+J132,IF((+C132+D132+E132+F132+G132+H132+I132+J132)&gt;(J$208*J$12),(J$208*J$12)-(C210+D210+E210+F210+G210+H210+I210)))</f>
        <v>0</v>
      </c>
      <c r="K210" s="50">
        <f>IF((+C132+D132+E132+F132+G132+H132+I132+J132+K132)&lt;=(K$208*K$12),+K132,IF((+C132+D132+E132+F132+G132+H132+I132+J132+K132)&gt;(K$208*K$12),(K$208*K$12)-(C210+D210+E210+F210+G210+H210+I210+J210)))</f>
        <v>0</v>
      </c>
      <c r="L210" s="50">
        <f>IF((+C132+D132+E132+F132+G132+H132+I132+J132+K132+L132)&lt;=(L$208*L$12),+L132,IF((+C132+D132+E132+F132+G132+H132+I132+J132+K132+L132)&gt;(L$208*L$12),(L$208*L$12)-(C210+D210+E210+F210+G210+H210+I210+J210+K210)))</f>
        <v>0</v>
      </c>
      <c r="M210" s="50">
        <f>IF((+C132+D132+E132+F132+G132+H132+I132+J132+K132+L132+M132)&lt;=(M$208*M$12),+M132,IF((+C132+D132+E132+F132+G132+H132+I132+J132+K132+L132+M132)&gt;(M$208*M$12),(M$208*M$12)-(C210+D210+E210+F210+G210+H210+I210+J210+K210+L210)))</f>
        <v>0</v>
      </c>
      <c r="N210" s="50">
        <f>IF((+C132+D132+E132+F132+G132+H132+I132+J132+K132+L132+M132+N132)&lt;=(N$208*N$12),+N132,IF((+C132+D132+E132+F132+G132+H132+I132+J132+K132+L132+M132+N132)&gt;(N$208*N$12),(N$208*N$12)-(C210+D210+E210+F210+G210+H210+I210+J210+K210+L210+M210)))</f>
        <v>0</v>
      </c>
      <c r="O210" s="50">
        <f>SUM(C210:N210)</f>
        <v>0</v>
      </c>
      <c r="R210" s="93"/>
      <c r="S210" s="93"/>
      <c r="T210" s="93"/>
      <c r="U210" s="93"/>
      <c r="V210" s="93"/>
      <c r="W210" s="93"/>
      <c r="X210" s="93"/>
      <c r="Y210" s="93"/>
      <c r="Z210" s="93"/>
      <c r="AA210" s="93"/>
      <c r="AB210" s="93"/>
      <c r="AC210" s="93"/>
      <c r="AD210" s="93"/>
      <c r="AG210" s="93"/>
      <c r="AH210" s="93"/>
      <c r="AI210" s="93"/>
      <c r="AJ210" s="93"/>
      <c r="AK210" s="93"/>
      <c r="AL210" s="93"/>
      <c r="AM210" s="93"/>
      <c r="AN210" s="93"/>
      <c r="AO210" s="93"/>
      <c r="AP210" s="93"/>
      <c r="AQ210" s="93"/>
      <c r="AR210" s="93"/>
      <c r="AS210" s="93"/>
    </row>
    <row r="211" spans="2:45" ht="11.25" customHeight="1">
      <c r="B211" s="44">
        <f t="shared" si="112"/>
        <v>0</v>
      </c>
      <c r="C211" s="50">
        <f>IF(+C133&lt;=(C$208*C$18),+C133,IF(+C133&gt;(C$208*C$18),(C$208*C$18)))</f>
        <v>0</v>
      </c>
      <c r="D211" s="50">
        <f>IF((+C133+D133)&lt;=(D$208*D$18),+D133,IF((+C133+D133)&gt;(D$208*D$18),(D$208*D$18)-C211))</f>
        <v>0</v>
      </c>
      <c r="E211" s="50">
        <f>IF((+C133+D133+E133)&lt;=(E$208*E$18),+E133,IF((+C133+D133+E133)&gt;(E$208*E$18),(E$208*E$18)-(C211+D211)))</f>
        <v>0</v>
      </c>
      <c r="F211" s="50">
        <f>IF((+C133+D133+E133+F133)&lt;=(F$208*F$18),+F133,IF((+C133+D133+E133+F133)&gt;(F$208*F$18),(F$208*F$18)-(C211+D211+E211)))</f>
        <v>0</v>
      </c>
      <c r="G211" s="50">
        <f>IF((+C133+D133+E133+F133+G133)&lt;=(G$208*G$18),+G133,IF((+C133+D133+E133+F133+G133)&gt;(G$208*G$18),(G$208*G$18)-(C211+D211+E211+F211)))</f>
        <v>0</v>
      </c>
      <c r="H211" s="50">
        <f>IF((+C133+D133+E133+F133+G133+H133)&lt;=(H$208*H$18),+H133,IF((+C133+D133+E133+F133+G133+H133)&gt;(H$208*H$18),(H$208*H$18)-(C211+D211+E211+F211+G211)))</f>
        <v>0</v>
      </c>
      <c r="I211" s="50">
        <f>IF((+C133+D133+E133+F133+G133+H133+I133)&lt;=(I$208*I$18),+I133,IF((+C133+D133+E133+F133+G133+H133+I133)&gt;(I$208*I$18),(I$208*I$18)-(C211+D211+E211+F211+G211+H211)))</f>
        <v>0</v>
      </c>
      <c r="J211" s="50">
        <f>IF((+C133+D133+E133+F133+G133+H133+I133+J133)&lt;=(J$208*J$18),+J133,IF((+C133+D133+E133+F133+G133+H133+I133+J133)&gt;(J$208*J$18),(J$208*J$18)-(C211+D211+E211+F211+G211+H211+I211)))</f>
        <v>0</v>
      </c>
      <c r="K211" s="50">
        <f>IF((+C133+D133+E133+F133+G133+H133+I133+J133+K133)&lt;=(K$208*K$18),+K133,IF((+C133+D133+E133+F133+G133+H133+I133+J133+K133)&gt;(K$208*K$18),(K$208*K$18)-(C211+D211+E211+F211+G211+H211+I211+J211)))</f>
        <v>0</v>
      </c>
      <c r="L211" s="50">
        <f>IF((+C133+D133+E133+F133+G133+H133+I133+J133+K133+L133)&lt;=(L$208*L$18),+L133,IF((+C133+D133+E133+F133+G133+H133+I133+J133+K133+L133)&gt;(L$208*L$18),(L$208*L$18)-(C211+D211+E211+F211+G211+H211+I211+J211+K211)))</f>
        <v>0</v>
      </c>
      <c r="M211" s="50">
        <f>IF((+C133+D133+E133+F133+G133+H133+I133+J133+K133+L133+M133)&lt;=(M$208*M$18),+M133,IF((+C133+D133+E133+F133+G133+H133+I133+J133+K133+L133+M133)&gt;(M$208*M$18),(M$208*M$18)-(C211+D211+E211+F211+G211+H211+I211+J211+K211+L211)))</f>
        <v>0</v>
      </c>
      <c r="N211" s="50">
        <f>IF((+C133+D133+E133+F133+G133+H133+I133+J133+K133+L133+M133+N133)&lt;=(N$208*N$18),+N133,IF((+C133+D133+E133+F133+G133+H133+I133+J133+K133+L133+M133+N133)&gt;(N$208*N$18),(N$208*N$18)-(C211+D211+E211+F211+G211+H211+I211+J211+K211+L211+M211)))</f>
        <v>0</v>
      </c>
      <c r="O211" s="50">
        <f>SUM(C211:N211)</f>
        <v>0</v>
      </c>
      <c r="R211" s="93"/>
      <c r="S211" s="93"/>
      <c r="T211" s="93"/>
      <c r="U211" s="93"/>
      <c r="V211" s="93"/>
      <c r="W211" s="93"/>
      <c r="X211" s="93"/>
      <c r="Y211" s="93"/>
      <c r="Z211" s="93"/>
      <c r="AA211" s="93"/>
      <c r="AB211" s="93"/>
      <c r="AC211" s="93"/>
      <c r="AD211" s="93"/>
      <c r="AG211" s="93"/>
      <c r="AH211" s="93"/>
      <c r="AI211" s="93"/>
      <c r="AJ211" s="93"/>
      <c r="AK211" s="93"/>
      <c r="AL211" s="93"/>
      <c r="AM211" s="93"/>
      <c r="AN211" s="93"/>
      <c r="AO211" s="93"/>
      <c r="AP211" s="93"/>
      <c r="AQ211" s="93"/>
      <c r="AR211" s="93"/>
      <c r="AS211" s="93"/>
    </row>
    <row r="212" spans="2:45" ht="11.25" customHeight="1">
      <c r="B212" s="44">
        <f t="shared" si="112"/>
        <v>0</v>
      </c>
      <c r="C212" s="50">
        <f>IF(+C134&lt;=(C$208*C$24),+C134,IF(+C134&gt;(C$208*C$24),(C$208*C$24)))</f>
        <v>0</v>
      </c>
      <c r="D212" s="50">
        <f>IF((+C134+D134)&lt;=(D$208*D$24),+D134,IF((+C134+D134)&gt;(D$208*D$24),(D$208*D$24)-C212))</f>
        <v>0</v>
      </c>
      <c r="E212" s="50">
        <f>IF((+C134+D134+E134)&lt;=(E$208*E$24),+E134,IF((+C134+D134+E134)&gt;(E$208*E$24),(E$208*E$24)-(C212+D212)))</f>
        <v>0</v>
      </c>
      <c r="F212" s="50">
        <f>IF((+C134+D134+E134+F134)&lt;=(F$208*F$24),+F134,IF((+C134+D134+E134+F134)&gt;(F$208*F$24),(F$208*F$24)-(C212+D212+E212)))</f>
        <v>0</v>
      </c>
      <c r="G212" s="50">
        <f>IF((+C134+D134+E134+F134+G134)&lt;=(G$208*G$24),+G134,IF((+C134+D134+E134+F134+G134)&gt;(G$208*G$24),(G$208*G$24)-(C212+D212+E212+F212)))</f>
        <v>0</v>
      </c>
      <c r="H212" s="50">
        <f>IF((+C134+D134+E134+F134+G134+H134)&lt;=(H$208*H$24),+H134,IF((+C134+D134+E134+F134+G134+H134)&gt;(H$208*H$24),(H$208*H$24)-(C212+D212+E212+F212+G212)))</f>
        <v>0</v>
      </c>
      <c r="I212" s="50">
        <f>IF((+C134+D134+E134+F134+G134+H134+I134)&lt;=(I$208*I$24),+I134,IF((+C134+D134+E134+F134+G134+H134+I134)&gt;(I$208*I$24),(I$208*I$24)-(C212+D212+E212+F212+G212+H212)))</f>
        <v>0</v>
      </c>
      <c r="J212" s="50">
        <f>IF((+C134+D134+E134+F134+G134+H134+I134+J134)&lt;=(J$208*J$24),+J134,IF((+C134+D134+E134+F134+G134+H134+I134+J134)&gt;(J$208*J$24),(J$208*J$24)-(C212+D212+E212+F212+G212+H212+I212)))</f>
        <v>0</v>
      </c>
      <c r="K212" s="50">
        <f>IF((+C134+D134+E134+F134+G134+H134+I134+J134+K134)&lt;=(K$208*K$24),+K134,IF((+C134+D134+E134+F134+G134+H134+I134+J134+K134)&gt;(K$208*K$24),(K$208*K$24)-(C212+D212+E212+F212+G212+H212+I212+J212)))</f>
        <v>0</v>
      </c>
      <c r="L212" s="50">
        <f>IF((+C134+D134+E134+F134+G134+H134+I134+J134+K134+L134)&lt;=(L$208*L$24),+L134,IF((+C134+D134+E134+F134+G134+H134+I134+J134+K134+L134)&gt;(L$208*L$24),(L$208*L$24)-(C212+D212+E212+F212+G212+H212+I212+J212+K212)))</f>
        <v>0</v>
      </c>
      <c r="M212" s="50">
        <f>IF((+C134+D134+E134+F134+G134+H134+I134+J134+K134+L134+M134)&lt;=(M$208*M$24),+M134,IF((+C134+D134+E134+F134+G134+H134+I134+J134+K134+L134+M134)&gt;(M$208*M$24),(M$208*M$24)-(C212+D212+E212+F212+G212+H212+I212+J212+K212+L212)))</f>
        <v>0</v>
      </c>
      <c r="N212" s="50">
        <f>IF((+C134+D134+E134+F134+G134+H134+I134+J134+K134+L134+M134+N134)&lt;=(N$208*N$24),+N134,IF((+C134+D134+E134+F134+G134+H134+I134+J134+K134+L134+M134+N134)&gt;(N$208*N$24),(N$208*N$24)-(C212+D212+E212+F212+G212+H212+I212+J212+K212+L212+M212)))</f>
        <v>0</v>
      </c>
      <c r="O212" s="50">
        <f>SUM(C212:N212)</f>
        <v>0</v>
      </c>
      <c r="R212" s="93"/>
      <c r="S212" s="93"/>
      <c r="T212" s="93"/>
      <c r="U212" s="93"/>
      <c r="V212" s="93"/>
      <c r="W212" s="93"/>
      <c r="X212" s="93"/>
      <c r="Y212" s="93"/>
      <c r="Z212" s="93"/>
      <c r="AA212" s="93"/>
      <c r="AB212" s="93"/>
      <c r="AC212" s="93"/>
      <c r="AD212" s="93"/>
      <c r="AG212" s="93"/>
      <c r="AH212" s="93"/>
      <c r="AI212" s="93"/>
      <c r="AJ212" s="93"/>
      <c r="AK212" s="93"/>
      <c r="AL212" s="93"/>
      <c r="AM212" s="93"/>
      <c r="AN212" s="93"/>
      <c r="AO212" s="93"/>
      <c r="AP212" s="93"/>
      <c r="AQ212" s="93"/>
      <c r="AR212" s="93"/>
      <c r="AS212" s="93"/>
    </row>
    <row r="213" spans="2:45" ht="11.25" customHeight="1">
      <c r="B213" s="44">
        <f t="shared" si="112"/>
        <v>0</v>
      </c>
      <c r="C213" s="50">
        <f>IF(+C135&lt;=(C$208*C$30),+C135,IF(+C135&gt;(C$208*C$30),(C$208*C$30)))</f>
        <v>0</v>
      </c>
      <c r="D213" s="50">
        <f>IF((+C135+D135)&lt;=(D$208*D$30),+D135,IF((+C135+D135)&gt;(D$208*D$30),(D$208*D$30)-C213))</f>
        <v>0</v>
      </c>
      <c r="E213" s="50">
        <f>IF((+C135+D135+E135)&lt;=(E$208*E$30),+E135,IF((+C135+D135+E135)&gt;(E$208*E$30),(E$208*E$30)-(C213+D213)))</f>
        <v>0</v>
      </c>
      <c r="F213" s="50">
        <f>IF((+C135+D135+E135+F135)&lt;=(F$208*F$30),+F135,IF((+C135+D135+E135+F135)&gt;(F$208*F$30),(F$208*F$30)-(C213+D213+E213)))</f>
        <v>0</v>
      </c>
      <c r="G213" s="50">
        <f>IF((+C135+D135+E135+F135+G135)&lt;=(G$208*G$30),+G135,IF((+C135+D135+E135+F135+G135)&gt;(G$208*G$30),(G$208*G$30)-(C213+D213+E213+F213)))</f>
        <v>0</v>
      </c>
      <c r="H213" s="50">
        <f>IF((+C135+D135+E135+F135+G135+H135)&lt;=(H$208*H$30),+H135,IF((+C135+D135+E135+F135+G135+H135)&gt;(H$208*H$30),(H$208*H$30)-(C213+D213+E213+F213+G213)))</f>
        <v>0</v>
      </c>
      <c r="I213" s="50">
        <f>IF((+C135+D135+E135+F135+G135+H135+I135)&lt;=(I$208*I$30),+I135,IF((+C135+D135+E135+F135+G135+H135+I135)&gt;(I$208*I$30),(I$208*I$30)-(C213+D213+E213+F213+G213+H213)))</f>
        <v>0</v>
      </c>
      <c r="J213" s="50">
        <f>IF((+C135+D135+E135+F135+G135+H135+I135+J135)&lt;=(J$208*J$30),+J135,IF((+C135+D135+E135+F135+G135+H135+I135+J135)&gt;(J$208*J$30),(J$208*J$30)-(C213+D213+E213+F213+G213+H213+I213)))</f>
        <v>0</v>
      </c>
      <c r="K213" s="50">
        <f>IF((+C135+D135+E135+F135+G135+H135+I135+J135+K135)&lt;=(K$208*K$30),+K135,IF((+C135+D135+E135+F135+G135+H135+I135+J135+K135)&gt;(K$208*K$30),(K$208*K$30)-(C213+D213+E213+F213+G213+H213+I213+J213)))</f>
        <v>0</v>
      </c>
      <c r="L213" s="50">
        <f>IF((+C135+D135+E135+F135+G135+H135+I135+J135+K135+L135)&lt;=(L$208*L$30),+L135,IF((+C135+D135+E135+F135+G135+H135+I135+J135+K135+L135)&gt;(L$208*L$30),(L$208*L$30)-(C213+D213+E213+F213+G213+H213+I213+J213+K213)))</f>
        <v>0</v>
      </c>
      <c r="M213" s="50">
        <f>IF((+C135+D135+E135+F135+G135+H135+I135+J135+K135+L135+M135)&lt;=(M$208*M$30),+M135,IF((+C135+D135+E135+F135+G135+H135+I135+J135+K135+L135+M135)&gt;(M$208*M$30),(M$208*M$30)-(C213+D213+E213+F213+G213+H213+I213+J213+K213+L213)))</f>
        <v>0</v>
      </c>
      <c r="N213" s="50">
        <f>IF((+C135+D135+E135+F135+G135+H135+I135+J135+K135+L135+M135+N135)&lt;=(N$208*N$30),+N135,IF((+C135+D135+E135+F135+G135+H135+I135+J135+K135+L135+M135+N135)&gt;(N$208*N$30),(N$208*N$30)-(C213+D213+E213+F213+G213+H213+I213+J213+K213+L213+M213)))</f>
        <v>0</v>
      </c>
      <c r="O213" s="50">
        <f t="shared" ref="O213:O221" si="113">SUM(C213:N213)</f>
        <v>0</v>
      </c>
      <c r="R213" s="93"/>
      <c r="S213" s="93"/>
      <c r="T213" s="93"/>
      <c r="U213" s="93"/>
      <c r="V213" s="93"/>
      <c r="W213" s="93"/>
      <c r="X213" s="93"/>
      <c r="Y213" s="93"/>
      <c r="Z213" s="93"/>
      <c r="AA213" s="93"/>
      <c r="AB213" s="93"/>
      <c r="AC213" s="93"/>
      <c r="AD213" s="93"/>
      <c r="AG213" s="93"/>
      <c r="AH213" s="93"/>
      <c r="AI213" s="93"/>
      <c r="AJ213" s="93"/>
      <c r="AK213" s="93"/>
      <c r="AL213" s="93"/>
      <c r="AM213" s="93"/>
      <c r="AN213" s="93"/>
      <c r="AO213" s="93"/>
      <c r="AP213" s="93"/>
      <c r="AQ213" s="93"/>
      <c r="AR213" s="93"/>
      <c r="AS213" s="93"/>
    </row>
    <row r="214" spans="2:45" ht="11.25" customHeight="1">
      <c r="B214" s="44">
        <f t="shared" si="112"/>
        <v>0</v>
      </c>
      <c r="C214" s="50">
        <f>IF(+C136&lt;=(C$208*C$36),+C136,IF(+C136&gt;(C$208*C$36),(C$208*C$36)))</f>
        <v>0</v>
      </c>
      <c r="D214" s="50">
        <f>IF((+C136+D136)&lt;=(D$208*D$36),+D136,IF((+C136+D136)&gt;(D$208*D$36),(D$208*D$36)-C214))</f>
        <v>0</v>
      </c>
      <c r="E214" s="50">
        <f>IF((+C136+D136+E136)&lt;=(E$208*E$36),+E136,IF((+C136+D136+E136)&gt;(E$208*E$36),(E$208*E$36)-(C214+D214)))</f>
        <v>0</v>
      </c>
      <c r="F214" s="50">
        <f>IF((+C136+D136+E136+F136)&lt;=(F$208*F$36),+F136,IF((+C136+D136+E136+F136)&gt;(F$208*F$36),(F$208*F$36)-(C214+D214+E214)))</f>
        <v>0</v>
      </c>
      <c r="G214" s="50">
        <f>IF((+C136+D136+E136+F136+G136)&lt;=(G$208*G$36),+G136,IF((+C136+D136+E136+F136+G136)&gt;(G$208*G$36),(G$208*G$36)-(C214+D214+E214+F214)))</f>
        <v>0</v>
      </c>
      <c r="H214" s="50">
        <f>IF((+C136+D136+E136+F136+G136+H136)&lt;=(H$208*H$36),+H136,IF((+C136+D136+E136+F136+G136+H136)&gt;(H$208*H$36),(H$208*H$36)-(C214+D214+E214+F214+G214)))</f>
        <v>0</v>
      </c>
      <c r="I214" s="50">
        <f>IF((+C136+D136+E136+F136+G136+H136+I136)&lt;=(I$208*I$36),+I136,IF((+C136+D136+E136+F136+G136+H136+I136)&gt;(I$208*I$36),(I$208*I$36)-(C214+D214+E214+F214+G214+H214)))</f>
        <v>0</v>
      </c>
      <c r="J214" s="50">
        <f>IF((+C136+D136+E136+F136+G136+H136+I136+J136)&lt;=(J$208*J$36),+J136,IF((+C136+D136+E136+F136+G136+H136+I136+J136)&gt;(J$208*J$36),(J$208*J$36)-(C214+D214+E214+F214+G214+H214+I214)))</f>
        <v>0</v>
      </c>
      <c r="K214" s="50">
        <f>IF((+C136+D136+E136+F136+G136+H136+I136+J136+K136)&lt;=(K$208*K$36),+K136,IF((+C136+D136+E136+F136+G136+H136+I136+J136+K136)&gt;(K$208*K$36),(K$208*K$36)-(C214+D214+E214+F214+G214+H214+I214+J214)))</f>
        <v>0</v>
      </c>
      <c r="L214" s="50">
        <f>IF((+C136+D136+E136+F136+G136+H136+I136+J136+K136+L136)&lt;=(L$208*L$36),+L136,IF((+C136+D136+E136+F136+G136+H136+I136+J136+K136+L136)&gt;(L$208*L$36),(L$208*L$36)-(C214+D214+E214+F214+G214+H214+I214+J214+K214)))</f>
        <v>0</v>
      </c>
      <c r="M214" s="50">
        <f>IF((+C136+D136+E136+F136+G136+H136+I136+J136+K136+L136+M136)&lt;=(M$208*M$36),+M136,IF((+C136+D136+E136+F136+G136+H136+I136+J136+K136+L136+M136)&gt;(M$208*M$36),(M$208*M$36)-(C214+D214+E214+F214+G214+H214+I214+J214+K214+L214)))</f>
        <v>0</v>
      </c>
      <c r="N214" s="50">
        <f>IF((+C136+D136+E136+F136+G136+H136+I136+J136+K136+L136+M136+N136)&lt;=(N$208*N$36),+N136,IF((+C136+D136+E136+F136+G136+H136+I136+J136+K136+L136+M136+N136)&gt;(N$208*N$36),(N$208*N$36)-(C214+D214+E214+F214+G214+H214+I214+J214+K214+L214+M214)))</f>
        <v>0</v>
      </c>
      <c r="O214" s="50">
        <f t="shared" si="113"/>
        <v>0</v>
      </c>
      <c r="R214" s="93"/>
      <c r="S214" s="93"/>
      <c r="T214" s="93"/>
      <c r="U214" s="93"/>
      <c r="V214" s="93"/>
      <c r="W214" s="93"/>
      <c r="X214" s="93"/>
      <c r="Y214" s="93"/>
      <c r="Z214" s="93"/>
      <c r="AA214" s="93"/>
      <c r="AB214" s="93"/>
      <c r="AC214" s="93"/>
      <c r="AD214" s="93"/>
      <c r="AG214" s="93"/>
      <c r="AH214" s="93"/>
      <c r="AI214" s="93"/>
      <c r="AJ214" s="93"/>
      <c r="AK214" s="93"/>
      <c r="AL214" s="93"/>
      <c r="AM214" s="93"/>
      <c r="AN214" s="93"/>
      <c r="AO214" s="93"/>
      <c r="AP214" s="93"/>
      <c r="AQ214" s="93"/>
      <c r="AR214" s="93"/>
      <c r="AS214" s="93"/>
    </row>
    <row r="215" spans="2:45" ht="11.25" customHeight="1">
      <c r="B215" s="44">
        <f t="shared" si="112"/>
        <v>0</v>
      </c>
      <c r="C215" s="50">
        <f>IF(+C137&lt;=(C$208*C$42),+C137,IF(+C137&gt;(C$208*C$42),(C$208*C$42)))</f>
        <v>0</v>
      </c>
      <c r="D215" s="50">
        <f>IF((+C137+D137)&lt;=(D$208*D$42),+D137,IF((+C137+D137)&gt;(D$208*D$42),(D$208*D$42)-C215))</f>
        <v>0</v>
      </c>
      <c r="E215" s="50">
        <f>IF((+C137+D137+E137)&lt;=(E$208*E$42),+E137,IF((+C137+D137+E137)&gt;(E$208*E$42),(E$208*E$42)-(C215+D215)))</f>
        <v>0</v>
      </c>
      <c r="F215" s="50">
        <f>IF((+C137+D137+E137+F137)&lt;=(F$208*F$42),+F137,IF((+C137+D137+E137+F137)&gt;(F$208*F$42),(F$208*F$42)-(C215+D215+E215)))</f>
        <v>0</v>
      </c>
      <c r="G215" s="50">
        <f>IF((+C137+D137+E137+F137+G137)&lt;=(G$208*G$42),+G137,IF((+C137+D137+E137+F137+G137)&gt;(G$208*G$42),(G$208*G$42)-(C215+D215+E215+F215)))</f>
        <v>0</v>
      </c>
      <c r="H215" s="50">
        <f>IF((+C137+D137+E137+F137+G137+H137)&lt;=(H$208*H$42),+H137,IF((+C137+D137+E137+F137+G137+H137)&gt;(H$208*H$42),(H$208*H$42)-(C215+D215+E215+F215+G215)))</f>
        <v>0</v>
      </c>
      <c r="I215" s="50">
        <f>IF((+C137+D137+E137+F137+G137+H137+I137)&lt;=(I$208*I$42),+I137,IF((+C137+D137+E137+F137+G137+H137+I137)&gt;(I$208*I$42),(I$208*I$42)-(C215+D215+E215+F215+G215+H215)))</f>
        <v>0</v>
      </c>
      <c r="J215" s="50">
        <f>IF((+C137+D137+E137+F137+G137+H137+I137+J137)&lt;=(J$208*J$42),+J137,IF((+C137+D137+E137+F137+G137+H137+I137+J137)&gt;(J$208*J$42),(J$208*J$42)-(C215+D215+E215+F215+G215+H215+I215)))</f>
        <v>0</v>
      </c>
      <c r="K215" s="50">
        <f>IF((+C137+D137+E137+F137+G137+H137+I137+J137+K137)&lt;=(K$208*K$42),+K137,IF((+C137+D137+E137+F137+G137+H137+I137+J137+K137)&gt;(K$208*K$42),(K$208*K$42)-(C215+D215+E215+F215+G215+H215+I215+J215)))</f>
        <v>0</v>
      </c>
      <c r="L215" s="50">
        <f>IF((+C137+D137+E137+F137+G137+H137+I137+J137+K137+L137)&lt;=(L$208*L$42),+L137,IF((+C137+D137+E137+F137+G137+H137+I137+J137+K137+L137)&gt;(L$208*L$42),(L$208*L$42)-(C215+D215+E215+F215+G215+H215+I215+J215+K215)))</f>
        <v>0</v>
      </c>
      <c r="M215" s="50">
        <f>IF((+C137+D137+E137+F137+G137+H137+I137+J137+K137+L137+M137)&lt;=(M$208*M$42),+M137,IF((+C137+D137+E137+F137+G137+H137+I137+J137+K137+L137+M137)&gt;(M$208*M$42),(M$208*M$42)-(C215+D215+E215+F215+G215+H215+I215+J215+K215+L215)))</f>
        <v>0</v>
      </c>
      <c r="N215" s="50">
        <f>IF((+C137+D137+E137+F137+G137+H137+I137+J137+K137+L137+M137+N137)&lt;=(N$208*N$42),+N137,IF((+C137+D137+E137+F137+G137+H137+I137+J137+K137+L137+M137+N137)&gt;(N$208*N$42),(N$208*N$42)-(C215+D215+E215+F215+G215+H215+I215+J215+K215+L215+M215)))</f>
        <v>0</v>
      </c>
      <c r="O215" s="50">
        <f t="shared" si="113"/>
        <v>0</v>
      </c>
      <c r="R215" s="93"/>
      <c r="S215" s="93"/>
      <c r="T215" s="93"/>
      <c r="U215" s="93"/>
      <c r="V215" s="93"/>
      <c r="W215" s="93"/>
      <c r="X215" s="93"/>
      <c r="Y215" s="93"/>
      <c r="Z215" s="93"/>
      <c r="AA215" s="93"/>
      <c r="AB215" s="93"/>
      <c r="AC215" s="93"/>
      <c r="AD215" s="93"/>
      <c r="AG215" s="93"/>
      <c r="AH215" s="93"/>
      <c r="AI215" s="93"/>
      <c r="AJ215" s="93"/>
      <c r="AK215" s="93"/>
      <c r="AL215" s="93"/>
      <c r="AM215" s="93"/>
      <c r="AN215" s="93"/>
      <c r="AO215" s="93"/>
      <c r="AP215" s="93"/>
      <c r="AQ215" s="93"/>
      <c r="AR215" s="93"/>
      <c r="AS215" s="93"/>
    </row>
    <row r="216" spans="2:45" ht="11.25" customHeight="1">
      <c r="B216" s="44">
        <f t="shared" si="112"/>
        <v>0</v>
      </c>
      <c r="C216" s="50">
        <f>IF(+C138&lt;=(C$208*C$48),+C138,IF(+C138&gt;(C$208*C$48),(C$208*C$48)))</f>
        <v>0</v>
      </c>
      <c r="D216" s="50">
        <f>IF((+C138+D138)&lt;=(D$208*D$48),+D138,IF((+C138+D138)&gt;(D$208*D$48),(D$208*D$48)-C216))</f>
        <v>0</v>
      </c>
      <c r="E216" s="50">
        <f>IF((+C138+D138+E138)&lt;=(E$208*E$48),+E138,IF((+C138+D138+E138)&gt;(E$208*E$48),(E$208*E$48)-(C216+D216)))</f>
        <v>0</v>
      </c>
      <c r="F216" s="50">
        <f>IF((+C138+D138+E138+F138)&lt;=(F$208*F$48),+F138,IF((+C138+D138+E138+F138)&gt;(F$208*F$48),(F$208*F$48)-(C216+D216+E216)))</f>
        <v>0</v>
      </c>
      <c r="G216" s="50">
        <f>IF((+C138+D138+E138+F138+G138)&lt;=(G$208*G$48),+G138,IF((+C138+D138+E138+F138+G138)&gt;(G$208*G$48),(G$208*G$48)-(C216+D216+E216+F216)))</f>
        <v>0</v>
      </c>
      <c r="H216" s="50">
        <f>IF((+C138+D138+E138+F138+G138+H138)&lt;=(H$208*H$48),+H138,IF((+C138+D138+E138+F138+G138+H138)&gt;(H$208*H$48),(H$208*H$48)-(C216+D216+E216+F216+G216)))</f>
        <v>0</v>
      </c>
      <c r="I216" s="50">
        <f>IF((+C138+D138+E138+F138+G138+H138+I138)&lt;=(I$208*I$48),+I138,IF((+C138+D138+E138+F138+G138+H138+I138)&gt;(I$208*I$48),(I$208*I$48)-(C216+D216+E216+F216+G216+H216)))</f>
        <v>0</v>
      </c>
      <c r="J216" s="50">
        <f>IF((+C138+D138+E138+F138+G138+H138+I138+J138)&lt;=(J$208*J$48),+J138,IF((+C138+D138+E138+F138+G138+H138+I138+J138)&gt;(J$208*J$48),(J$208*J$48)-(C216+D216+E216+F216+G216+H216+I216)))</f>
        <v>0</v>
      </c>
      <c r="K216" s="50">
        <f>IF((+C138+D138+E138+F138+G138+H138+I138+J138+K138)&lt;=(K$208*K$48),+K138,IF((+C138+D138+E138+F138+G138+H138+I138+J138+K138)&gt;(K$208*K$48),(K$208*K$48)-(C216+D216+E216+F216+G216+H216+I216+J216)))</f>
        <v>0</v>
      </c>
      <c r="L216" s="50">
        <f>IF((+C138+D138+E138+F138+G138+H138+I138+J138+K138+L138)&lt;=(L$208*L$48),+L138,IF((+C138+D138+E138+F138+G138+H138+I138+J138+K138+L138)&gt;(L$208*L$48),(L$208*L$48)-(C216+D216+E216+F216+G216+H216+I216+J216+K216)))</f>
        <v>0</v>
      </c>
      <c r="M216" s="50">
        <f>IF((+C138+D138+E138+F138+G138+H138+I138+J138+K138+L138+M138)&lt;=(M$208*M$48),+M138,IF((+C138+D138+E138+F138+G138+H138+I138+J138+K138+L138+M138)&gt;(M$208*M$48),(M$208*M$48)-(C216+D216+E216+F216+G216+H216+I216+J216+K216+L216)))</f>
        <v>0</v>
      </c>
      <c r="N216" s="50">
        <f>IF((+C138+D138+E138+F138+G138+H138+I138+J138+K138+L138+M138+N138)&lt;=(N$208*N$48),+N138,IF((+C138+D138+E138+F138+G138+H138+I138+J138+K138+L138+M138+N138)&gt;(N$208*N$48),(N$208*N$48)-(C216+D216+E216+F216+G216+H216+I216+J216+K216+L216+M216)))</f>
        <v>0</v>
      </c>
      <c r="O216" s="50">
        <f t="shared" si="113"/>
        <v>0</v>
      </c>
      <c r="R216" s="93"/>
      <c r="S216" s="93"/>
      <c r="T216" s="93"/>
      <c r="U216" s="93"/>
      <c r="V216" s="93"/>
      <c r="W216" s="93"/>
      <c r="X216" s="93"/>
      <c r="Y216" s="93"/>
      <c r="Z216" s="93"/>
      <c r="AA216" s="93"/>
      <c r="AB216" s="93"/>
      <c r="AC216" s="93"/>
      <c r="AD216" s="93"/>
      <c r="AG216" s="93"/>
      <c r="AH216" s="93"/>
      <c r="AI216" s="93"/>
      <c r="AJ216" s="93"/>
      <c r="AK216" s="93"/>
      <c r="AL216" s="93"/>
      <c r="AM216" s="93"/>
      <c r="AN216" s="93"/>
      <c r="AO216" s="93"/>
      <c r="AP216" s="93"/>
      <c r="AQ216" s="93"/>
      <c r="AR216" s="93"/>
      <c r="AS216" s="93"/>
    </row>
    <row r="217" spans="2:45" ht="11.25" customHeight="1">
      <c r="B217" s="44">
        <f t="shared" si="112"/>
        <v>0</v>
      </c>
      <c r="C217" s="50">
        <f>IF(+C139&lt;=(C$208*C$54),+C139,IF(+C139&gt;(C$208*C$54),(C$208*C$54)))</f>
        <v>0</v>
      </c>
      <c r="D217" s="50">
        <f>IF((+C139+D139)&lt;=(D$208*D$54),+D139,IF((+C139+D139)&gt;(D$208*D$54),(D$208*D$54)-C217))</f>
        <v>0</v>
      </c>
      <c r="E217" s="50">
        <f>IF((+C139+D139+E139)&lt;=(E$208*D$54),+E139,IF((+C139+D139+E139)&gt;(E$208*D$54),(E$208*D$54)-(C217+D217)))</f>
        <v>0</v>
      </c>
      <c r="F217" s="50">
        <f>IF((+C139+D139+E139+F139)&lt;=(F$208*F$54),+F139,IF((+C139+D139+E139+F139)&gt;(F$208*F$54),(F$208*F$54)-(C217+D217+E217)))</f>
        <v>0</v>
      </c>
      <c r="G217" s="50">
        <f>IF((+C139+D139+E139+F139+G139)&lt;=(G$208*G$54),+G139,IF((+C139+D139+E139+F139+G139)&gt;(G$208*G$54),(G$208*G$54)-(C217+D217+E217+F217)))</f>
        <v>0</v>
      </c>
      <c r="H217" s="50">
        <f>IF((+C139+D139+E139+F139+G139+H139)&lt;=(H$208*H$54),+H139,IF((+C139+D139+E139+F139+G139+H139)&gt;(H$208*H$54),(H$208*H$54)-(C217+D217+E217+F217+G217)))</f>
        <v>0</v>
      </c>
      <c r="I217" s="50">
        <f>IF((+C139+D139+E139+F139+G139+H139+I139)&lt;=(I$208*I$54),+I139,IF((+C139+D139+E139+F139+G139+H139+I139)&gt;(I$208*I$54),(I$208*I$54)-(C217+D217+E217+F217+G217+H217)))</f>
        <v>0</v>
      </c>
      <c r="J217" s="50">
        <f>IF((+C139+D139+E139+F139+G139+H139+I139+J139)&lt;=(J$208*J$54),+J139,IF((+C139+D139+E139+F139+G139+H139+I139+J139)&gt;(J$208*J$54),(J$208*J$54)-(C217+D217+E217+F217+G217+H217+I217)))</f>
        <v>0</v>
      </c>
      <c r="K217" s="50">
        <f>IF((+C139+D139+E139+F139+G139+H139+I139+J139+K139)&lt;=(K$208*K$54),+K139,IF((+C139+D139+E139+F139+G139+H139+I139+J139+K139)&gt;(K$208*K$54),(K$208*K$54)-(C217+D217+E217+F217+G217+H217+I217+J217)))</f>
        <v>0</v>
      </c>
      <c r="L217" s="50">
        <f>IF((+C139+D139+E139+F139+G139+H139+I139+J139+K139+L139)&lt;=(L$208*L$54),+L139,IF((+C139+D139+E139+F139+G139+H139+I139+J139+K139+L139)&gt;(L$208*L$54),(L$208*L$54)-(C217+D217+E217+F217+G217+H217+I217+J217+K217)))</f>
        <v>0</v>
      </c>
      <c r="M217" s="50">
        <f>IF((+C139+D139+E139+F139+G139+H139+I139+J139+K139+L139+M139)&lt;=(M$208*M$54),+M139,IF((+C139+D139+E139+F139+G139+H139+I139+J139+K139+L139+M139)&gt;(M$208*M$54),(M$208*M$54)-(C217+D217+E217+F217+G217+H217+I217+J217+K217+L217)))</f>
        <v>0</v>
      </c>
      <c r="N217" s="50">
        <f>IF((+C139+D139+E139+F139+G139+H139+I139+J139+K139+L139+M139+N139)&lt;=(N$208*N$54),+N139,IF((+C139+D139+E139+F139+G139+H139+I139+J139+K139+L139+M139+N139)&gt;(N$208*N$54),(N$208*N$54)-(C217+D217+E217+F217+G217+H217+I217+J217+K217+L217+M217)))</f>
        <v>0</v>
      </c>
      <c r="O217" s="50">
        <f t="shared" si="113"/>
        <v>0</v>
      </c>
      <c r="R217" s="93"/>
      <c r="S217" s="93"/>
      <c r="T217" s="93"/>
      <c r="U217" s="93"/>
      <c r="V217" s="93"/>
      <c r="W217" s="93"/>
      <c r="X217" s="93"/>
      <c r="Y217" s="93"/>
      <c r="Z217" s="93"/>
      <c r="AA217" s="93"/>
      <c r="AB217" s="93"/>
      <c r="AC217" s="93"/>
      <c r="AD217" s="93"/>
      <c r="AG217" s="93"/>
      <c r="AH217" s="93"/>
      <c r="AI217" s="93"/>
      <c r="AJ217" s="93"/>
      <c r="AK217" s="93"/>
      <c r="AL217" s="93"/>
      <c r="AM217" s="93"/>
      <c r="AN217" s="93"/>
      <c r="AO217" s="93"/>
      <c r="AP217" s="93"/>
      <c r="AQ217" s="93"/>
      <c r="AR217" s="93"/>
      <c r="AS217" s="93"/>
    </row>
    <row r="218" spans="2:45" ht="11.25" customHeight="1">
      <c r="B218" s="44">
        <f t="shared" si="112"/>
        <v>0</v>
      </c>
      <c r="C218" s="50">
        <f>IF(+C140&lt;=(C$208*C$60),+C140,IF(+C140&gt;(C$208*C$60),(C$208*C$60)))</f>
        <v>0</v>
      </c>
      <c r="D218" s="50">
        <f>IF((+C140+D140)&lt;=(D$208*D$60),+D140,IF((+C140+D140)&gt;(D$208*D$60),(D$208*D$60)-C218))</f>
        <v>0</v>
      </c>
      <c r="E218" s="50">
        <f>IF((+C140+D140+E140)&lt;=(E$208*E$60),+E140,IF((+C140+D140+E140)&gt;(E$208*E$60),(E$208*E$60)-(C218+D218)))</f>
        <v>0</v>
      </c>
      <c r="F218" s="50">
        <f>IF((+C140+D140+E140+F140)&lt;=(F$208*F$60),+F140,IF((+C140+D140+E140+F140)&gt;(F$208*F$60),(F$208*F$60)-(C218+D218+E218)))</f>
        <v>0</v>
      </c>
      <c r="G218" s="50">
        <f>IF((+C140+D140+E140+F140+G140)&lt;=(G$208*G$60),+G140,IF((+C140+D140+E140+F140+G140)&gt;(G$208*G$60),(G$208*G$60)-(C218+D218+E218+F218)))</f>
        <v>0</v>
      </c>
      <c r="H218" s="50">
        <f>IF((+C140+D140+E140+F140+G140+H140)&lt;=(H$208*H$60),+H140,IF((+C140+D140+E140+F140+G140+H140)&gt;(H$208*H$60),(H$208*H$60)-(C218+D218+E218+F218+G218)))</f>
        <v>0</v>
      </c>
      <c r="I218" s="50">
        <f>IF((+C140+D140+E140+F140+G140+H140+I140)&lt;=(I$208*I$60),+I140,IF((+C140+D140+E140+F140+G140+H140+I140)&gt;(I$208*I$60),(I$208*I$60)-(C218+D218+E218+F218+G218+H218)))</f>
        <v>0</v>
      </c>
      <c r="J218" s="50">
        <f>IF((+C140+D140+E140+F140+G140+H140+I140+J140)&lt;=(J$208*J$60),+J140,IF((+C140+D140+E140+F140+G140+H140+I140+J140)&gt;(J$208*J$60),(J$208*J$60)-(C218+D218+E218+F218+G218+H218+I218)))</f>
        <v>0</v>
      </c>
      <c r="K218" s="50">
        <f>IF((+C140+D140+E140+F140+G140+H140+I140+J140+K140)&lt;=(K$208*K$60),+K140,IF((+C140+D140+E140+F140+G140+H140+I140+J140+K140)&gt;(K$208*K$60),(K$208*K$60)-(C218+D218+E218+F218+G218+H218+I218+J218)))</f>
        <v>0</v>
      </c>
      <c r="L218" s="50">
        <f>IF((+C140+D140+E140+F140+G140+H140+I140+J140+K140+L140)&lt;=(L$208*L$60),+L140,IF((+C140+D140+E140+F140+G140+H140+I140+J140+K140+L140)&gt;(L$208*L$60),(L$208*L$60)-(C218+D218+E218+F218+G218+H218+I218+J218+K218)))</f>
        <v>0</v>
      </c>
      <c r="M218" s="50">
        <f>IF((+C140+D140+E140+F140+G140+H140+I140+J140+K140+L140+M140)&lt;=(M$208*M$60),+M140,IF((+C140+D140+E140+F140+G140+H140+I140+J140+K140+L140+M140)&gt;(M$208*M$60),(M$208*M$60)-(C218+D218+E218+F218+G218+H218+I218+J218+K218+L218)))</f>
        <v>0</v>
      </c>
      <c r="N218" s="50">
        <f>IF((+C140+D140+E140+F140+G140+H140+I140+J140+K140+L140+M140+N140)&lt;=(N$208*N$60),+N140,IF((+C140+D140+E140+F140+G140+H140+I140+J140+K140+L140+M140+N140)&gt;(N$208*N$60),(N$208*N$60)-(C218+D218+E218+F218+G218+H218+I218+J218+K218+L218+M218)))</f>
        <v>0</v>
      </c>
      <c r="O218" s="50">
        <f t="shared" si="113"/>
        <v>0</v>
      </c>
      <c r="R218" s="93"/>
      <c r="S218" s="93"/>
      <c r="T218" s="93"/>
      <c r="U218" s="93"/>
      <c r="V218" s="93"/>
      <c r="W218" s="93"/>
      <c r="X218" s="93"/>
      <c r="Y218" s="93"/>
      <c r="Z218" s="93"/>
      <c r="AA218" s="93"/>
      <c r="AB218" s="93"/>
      <c r="AC218" s="93"/>
      <c r="AD218" s="93"/>
      <c r="AG218" s="93"/>
      <c r="AH218" s="93"/>
      <c r="AI218" s="93"/>
      <c r="AJ218" s="93"/>
      <c r="AK218" s="93"/>
      <c r="AL218" s="93"/>
      <c r="AM218" s="93"/>
      <c r="AN218" s="93"/>
      <c r="AO218" s="93"/>
      <c r="AP218" s="93"/>
      <c r="AQ218" s="93"/>
      <c r="AR218" s="93"/>
      <c r="AS218" s="93"/>
    </row>
    <row r="219" spans="2:45" ht="11.25" customHeight="1">
      <c r="B219" s="44">
        <f t="shared" si="112"/>
        <v>0</v>
      </c>
      <c r="C219" s="50">
        <f>IF(+C141&lt;=(C$208*C$66),+C141,IF(+C141&gt;(C$208*C$66),(C$208*C$66)))</f>
        <v>0</v>
      </c>
      <c r="D219" s="50">
        <f>IF((+C141+D141)&lt;=(D$208*D$66),+D141,IF((+C141+D141)&gt;(D$208*D$66),(D$208*D$66)-C219))</f>
        <v>0</v>
      </c>
      <c r="E219" s="50">
        <f>IF((+C141+D141+E141)&lt;=(E$208*E$66),+E141,IF((+C141+D141+E141)&gt;(E$208*E$66),(E$208*E$66)-(C219+D219)))</f>
        <v>0</v>
      </c>
      <c r="F219" s="50">
        <f>IF((+C141+D141+E141+F141)&lt;=(F$208*F$66),+F141,IF((+C141+D141+E141+F141)&gt;(F$208*F$66),(F$208*F$66)-(C219+D219+E219)))</f>
        <v>0</v>
      </c>
      <c r="G219" s="50">
        <f>IF((+C141+D141+E141+F141+G141)&lt;=(G$208*G$66),+G141,IF((+C141+D141+E141+F141+G141)&gt;(G$208*G$66),(G$208*G$66)-(C219+D219+E219+F219)))</f>
        <v>0</v>
      </c>
      <c r="H219" s="50">
        <f>IF((+C141+D141+E141+F141+G141+H141)&lt;=(H$208*H$66),+H141,IF((+C141+D141+E141+F141+G141+H141)&gt;(H$208*H$66),(H$208*H$66)-(C219+D219+E219+F219+G219)))</f>
        <v>0</v>
      </c>
      <c r="I219" s="50">
        <f>IF((+C141+D141+E141+F141+G141+H141+I141)&lt;=(I$208*I$66),+I141,IF((+C141+D141+E141+F141+G141+H141+I141)&gt;(I$208*I$66),(I$208*I$66)-(C219+D219+E219+F219+G219+H219)))</f>
        <v>0</v>
      </c>
      <c r="J219" s="50">
        <f>IF((+C141+D141+E141+F141+G141+H141+I141+J141)&lt;=(J$208*J$66),+J141,IF((+C141+D141+E141+F141+G141+H141+I141+J141)&gt;(J$208*J$66),(J$208*J$66)-(C219+D219+E219+F219+G219+H219+I219)))</f>
        <v>0</v>
      </c>
      <c r="K219" s="50">
        <f>IF((+C141+D141+E141+F141+G141+H141+I141+J141+K141)&lt;=(K$208*K$66),+K141,IF((+C141+D141+E141+F141+G141+H141+I141+J141+K141)&gt;(K$208*K$66),(K$208*K$66)-(C219+D219+E219+F219+G219+H219+I219+J219)))</f>
        <v>0</v>
      </c>
      <c r="L219" s="50">
        <f>IF((+C141+D141+E141+F141+G141+H141+I141+J141+K141+L141)&lt;=(L$208*L$66),+L141,IF((+C141+D141+E141+F141+G141+H141+I141+J141+K141+L141)&gt;(L$208*L$66),(L$208*L$66)-(C219+D219+E219+F219+G219+H219+I219+J219+K219)))</f>
        <v>0</v>
      </c>
      <c r="M219" s="50">
        <f>IF((+C141+D141+E141+F141+G141+H141+I141+J141+K141+L141+M141)&lt;=(M$208*M$66),+M141,IF((+C141+D141+E141+F141+G141+H141+I141+J141+K141+L141+M141)&gt;(M$208*M$66),(M$208*M$66)-(C219+D219+E219+F219+G219+H219+I219+J219+K219+L219)))</f>
        <v>0</v>
      </c>
      <c r="N219" s="50">
        <f>IF((+C141+D141+E141+F141+G141+H141+I141+J141+K141+L141+M141+N141)&lt;=(N$208*N$66),+N141,IF((+C141+D141+E141+F141+G141+H141+I141+J141+K141+L141+M141+N141)&gt;(N$208*N$66),(N$208*N$66)-(C219+D219+E219+F219+G219+H219+I219+J219+K219+L219+M219)))</f>
        <v>0</v>
      </c>
      <c r="O219" s="50">
        <f t="shared" si="113"/>
        <v>0</v>
      </c>
      <c r="R219" s="93"/>
      <c r="S219" s="93"/>
      <c r="T219" s="93"/>
      <c r="U219" s="93"/>
      <c r="V219" s="93"/>
      <c r="W219" s="93"/>
      <c r="X219" s="93"/>
      <c r="Y219" s="93"/>
      <c r="Z219" s="93"/>
      <c r="AA219" s="93"/>
      <c r="AB219" s="93"/>
      <c r="AC219" s="93"/>
      <c r="AD219" s="93"/>
      <c r="AG219" s="93"/>
      <c r="AH219" s="93"/>
      <c r="AI219" s="93"/>
      <c r="AJ219" s="93"/>
      <c r="AK219" s="93"/>
      <c r="AL219" s="93"/>
      <c r="AM219" s="93"/>
      <c r="AN219" s="93"/>
      <c r="AO219" s="93"/>
      <c r="AP219" s="93"/>
      <c r="AQ219" s="93"/>
      <c r="AR219" s="93"/>
      <c r="AS219" s="93"/>
    </row>
    <row r="220" spans="2:45" ht="11.25" customHeight="1">
      <c r="B220" s="44">
        <f t="shared" si="112"/>
        <v>0</v>
      </c>
      <c r="C220" s="50">
        <f>IF(+C142&lt;=(C$208*C$72),+C142,IF(+C142&gt;(C$208*C$72),(C$208*C$72)))</f>
        <v>0</v>
      </c>
      <c r="D220" s="50">
        <f>IF((+C142+D142)&lt;=(D$208*D$72),+D142,IF((+C142+D142)&gt;(D$208*D$72),(D$208*D$72)-C220))</f>
        <v>0</v>
      </c>
      <c r="E220" s="50">
        <f>IF((+C142+D142+E142)&lt;=(E$208*E$72),+E142,IF((+C142+D142+E142)&gt;(E$208*E$72),(E$208*E$72)-(C220+D220)))</f>
        <v>0</v>
      </c>
      <c r="F220" s="50">
        <f>IF((+C142+D142+E142+F142)&lt;=(F$208*F$72),+F142,IF((+C142+D142+E142+F142)&gt;(F$208*F$72),(F$208*F$72)-(C220+D220+E220)))</f>
        <v>0</v>
      </c>
      <c r="G220" s="50">
        <f>IF((+C142+D142+E142+F142+G142)&lt;=(G$208*G$72),+G142,IF((+C142+D142+E142+F142+G142)&gt;(G$208*G$72),(G$208*G$72)-(C220+D220+E220+F220)))</f>
        <v>0</v>
      </c>
      <c r="H220" s="50">
        <f>IF((+C142+D142+E142+F142+G142+H142)&lt;=(H$208*H$72),+H142,IF((+C142+D142+E142+F142+G142+H142)&gt;(H$208*H$72),(H$208*H$72)-(C220+D220+E220+F220+G220)))</f>
        <v>0</v>
      </c>
      <c r="I220" s="50">
        <f>IF((+C142+D142+E142+F142+G142+H142+I142)&lt;=(I$208*I$72),+I142,IF((+C142+D142+E142+F142+G142+H142+I142)&gt;(I$208*I$72),(I$208*I$72)-(C220+D220+E220+F220+G220+H220)))</f>
        <v>0</v>
      </c>
      <c r="J220" s="50">
        <f>IF((+C142+D142+E142+F142+G142+H142+I142+J142)&lt;=(J$208*J$72),+J142,IF((+C142+D142+E142+F142+G142+H142+I142+J142)&gt;(J$208*J$72),(J$208*J$72)-(C220+D220+E220+F220+G220+H220+I220)))</f>
        <v>0</v>
      </c>
      <c r="K220" s="50">
        <f>IF((+C142+D142+E142+F142+G142+H142+I142+J142+K142)&lt;=(K$208*K$72),+K142,IF((+C142+D142+E142+F142+G142+H142+I142+J142+K142)&gt;(K$208*K$72),(K$208*K$72)-(C220+D220+E220+F220+G220+H220+I220+J220)))</f>
        <v>0</v>
      </c>
      <c r="L220" s="50">
        <f>IF((+C142+D142+E142+F142+G142+H142+I142+J142+K142+L142)&lt;=(L$208*L$72),+L142,IF((+C142+D142+E142+F142+G142+H142+I142+J142+K142+L142)&gt;(L$208*L$72),(L$208*L$72)-(C220+D220+E220+F220+G220+H220+I220+J220+K220)))</f>
        <v>0</v>
      </c>
      <c r="M220" s="50">
        <f>IF((+C142+D142+E142+F142+G142+H142+I142+J142+K142+L142+M142)&lt;=(M$208*M$72),+M142,IF((+C142+D142+E142+F142+G142+H142+I142+J142+K142+L142+M142)&gt;(M$208*M$72),(M$208*M$72)-(C220+D220+E220+F220+G220+H220+I220+J220+K220+L220)))</f>
        <v>0</v>
      </c>
      <c r="N220" s="50">
        <f>IF((+C142+D142+E142+F142+G142+H142+I142+J142+K142+L142+M142+N142)&lt;=(N$208*N$72),+N142,IF((+C142+D142+E142+F142+G142+H142+I142+J142+K142+L142+M142+N142)&gt;(N$208*N$72),(N$208*N$72)-(C220+D220+E220+F220+G220+H220+I220+J220+K220+L220+M220)))</f>
        <v>0</v>
      </c>
      <c r="O220" s="50">
        <f t="shared" si="113"/>
        <v>0</v>
      </c>
      <c r="R220" s="93"/>
      <c r="S220" s="93"/>
      <c r="T220" s="93"/>
      <c r="U220" s="93"/>
      <c r="V220" s="93"/>
      <c r="W220" s="93"/>
      <c r="X220" s="93"/>
      <c r="Y220" s="93"/>
      <c r="Z220" s="93"/>
      <c r="AA220" s="93"/>
      <c r="AB220" s="93"/>
      <c r="AC220" s="93"/>
      <c r="AD220" s="93"/>
      <c r="AG220" s="93"/>
      <c r="AH220" s="93"/>
      <c r="AI220" s="93"/>
      <c r="AJ220" s="93"/>
      <c r="AK220" s="93"/>
      <c r="AL220" s="93"/>
      <c r="AM220" s="93"/>
      <c r="AN220" s="93"/>
      <c r="AO220" s="93"/>
      <c r="AP220" s="93"/>
      <c r="AQ220" s="93"/>
      <c r="AR220" s="93"/>
      <c r="AS220" s="93"/>
    </row>
    <row r="221" spans="2:45" ht="11.25" customHeight="1">
      <c r="B221" s="44">
        <f t="shared" si="112"/>
        <v>0</v>
      </c>
      <c r="C221" s="50">
        <f>IF(+C143&lt;=(C$208*C$78),+C143,IF(+C143&gt;(C$208*C$78),(C$208*C$78)))</f>
        <v>0</v>
      </c>
      <c r="D221" s="50">
        <f>IF((+C143+D143)&lt;=(D$208*D$78),+D143,IF((+C143+D143)&gt;(D$208*D$78),(D$208*D$78)-C221))</f>
        <v>0</v>
      </c>
      <c r="E221" s="50">
        <f>IF((+C143+D143+E143)&lt;=(E$208*E$78),+E143,IF((+C143+D143+E143)&gt;(E$208*E$78),(E$208*E$78)-(C221+D221)))</f>
        <v>0</v>
      </c>
      <c r="F221" s="50">
        <f>IF((+C143+D143+E143+F143)&lt;=(F$208*F$78),+F143,IF((+C143+D143+E143+F143)&gt;(F$208*F$78),(F$208*F$78)-(C221+D221+E221)))</f>
        <v>0</v>
      </c>
      <c r="G221" s="50">
        <f>IF((+C143+D143+E143+F143+G143)&lt;=(G$208*G$78),+G143,IF((+C143+D143+E143+F143+G143)&gt;(G$208*G$78),(G$208*G$78)-(C221+D221+E221+F221)))</f>
        <v>0</v>
      </c>
      <c r="H221" s="50">
        <f>IF((+C143+D143+E143+F143+G143+H143)&lt;=(H$208*H$78),+H143,IF((+C143+D143+E143+F143+G143+H143)&gt;(H$208*H$78),(H$208*H$78)-(C221+D221+E221+F221+G221)))</f>
        <v>0</v>
      </c>
      <c r="I221" s="50">
        <f>IF((+C143+D143+E143+F143+G143+H143+I143)&lt;=(I$208*I$78),+I143,IF((+C143+D143+E143+F143+G143+H143+I143)&gt;(I$208*I$78),(I$208*I$78)-(C221+D221+E221+F221+G221+H221)))</f>
        <v>0</v>
      </c>
      <c r="J221" s="50">
        <f>IF((+C143+D143+E143+F143+G143+H143+I143+J143)&lt;=(J$208*J$78),+J143,IF((+C143+D143+E143+F143+G143+H143+I143+J143)&gt;(J$208*J$78),(J$208*J$78)-(C221+D221+E221+F221+G221+H221+I221)))</f>
        <v>0</v>
      </c>
      <c r="K221" s="50">
        <f>IF((+C143+D143+E143+F143+G143+H143+I143+J143+K143)&lt;=(K$208*K$78),+K143,IF((+C143+D143+E143+F143+G143+H143+I143+J143+K143)&gt;(K$208*K$78),(K$208*K$78)-(C221+D221+E221+F221+G221+H221+I221+J221)))</f>
        <v>0</v>
      </c>
      <c r="L221" s="50">
        <f>IF((+C143+D143+E143+F143+G143+H143+I143+J143+K143+L143)&lt;=(L$208*L$78),+L143,IF((+C143+D143+E143+F143+G143+H143+I143+J143+K143+L143)&gt;(L$208*L$78),(L$208*L$78)-(C221+D221+E221+F221+G221+H221+I221+J221+K221)))</f>
        <v>0</v>
      </c>
      <c r="M221" s="50">
        <f>IF((+C143+D143+E143+F143+G143+H143+I143+J143+K143+L143+M143)&lt;=(M$208*M$78),+M143,IF((+C143+D143+E143+F143+G143+H143+I143+J143+K143+L143+M143)&gt;(M$208*M$78),(M$208*M$78)-(C221+D221+E221+F221+G221+H221+I221+J221+K221+L221)))</f>
        <v>0</v>
      </c>
      <c r="N221" s="50">
        <f>IF((+C143+D143+E143+F143+G143+H143+I143+J143+K143+L143+M143+N143)&lt;=(N$208*N$78),+N143,IF((+C143+D143+E143+F143+G143+H143+I143+J143+K143+L143+M143+N143)&gt;(N$208*N$78),(N$208*N$78)-(C221+D221+E221+F221+G221+H221+I221+J221+K221+L221+M221)))</f>
        <v>0</v>
      </c>
      <c r="O221" s="50">
        <f t="shared" si="113"/>
        <v>0</v>
      </c>
      <c r="R221" s="93"/>
      <c r="S221" s="93"/>
      <c r="T221" s="93"/>
      <c r="U221" s="93"/>
      <c r="V221" s="93"/>
      <c r="W221" s="93"/>
      <c r="X221" s="93"/>
      <c r="Y221" s="93"/>
      <c r="Z221" s="93"/>
      <c r="AA221" s="93"/>
      <c r="AB221" s="93"/>
      <c r="AC221" s="93"/>
      <c r="AD221" s="93"/>
      <c r="AG221" s="93"/>
      <c r="AH221" s="93"/>
      <c r="AI221" s="93"/>
      <c r="AJ221" s="93"/>
      <c r="AK221" s="93"/>
      <c r="AL221" s="93"/>
      <c r="AM221" s="93"/>
      <c r="AN221" s="93"/>
      <c r="AO221" s="93"/>
      <c r="AP221" s="93"/>
      <c r="AQ221" s="93"/>
      <c r="AR221" s="93"/>
      <c r="AS221" s="93"/>
    </row>
    <row r="222" spans="2:45" ht="11.25" customHeight="1">
      <c r="B222" s="11" t="s">
        <v>105</v>
      </c>
      <c r="C222" s="50"/>
      <c r="D222" s="50"/>
      <c r="E222" s="50"/>
      <c r="F222" s="50"/>
      <c r="G222" s="50"/>
      <c r="H222" s="50"/>
      <c r="I222" s="50"/>
      <c r="J222" s="50"/>
      <c r="K222" s="50"/>
      <c r="L222" s="50"/>
      <c r="M222" s="50"/>
      <c r="N222" s="50"/>
      <c r="O222" s="50"/>
      <c r="Q222" s="51"/>
      <c r="R222" s="93"/>
      <c r="S222" s="93"/>
      <c r="T222" s="93"/>
      <c r="U222" s="93"/>
      <c r="V222" s="93"/>
      <c r="W222" s="93"/>
      <c r="X222" s="93"/>
      <c r="Y222" s="93"/>
      <c r="Z222" s="93"/>
      <c r="AA222" s="93"/>
      <c r="AB222" s="93"/>
      <c r="AC222" s="93"/>
      <c r="AD222" s="93"/>
      <c r="AF222" s="51"/>
      <c r="AG222" s="93"/>
      <c r="AH222" s="93"/>
      <c r="AI222" s="93"/>
      <c r="AJ222" s="93"/>
      <c r="AK222" s="93"/>
      <c r="AL222" s="93"/>
      <c r="AM222" s="93"/>
      <c r="AN222" s="93"/>
      <c r="AO222" s="93"/>
      <c r="AP222" s="93"/>
      <c r="AQ222" s="93"/>
      <c r="AR222" s="93"/>
      <c r="AS222" s="93"/>
    </row>
    <row r="223" spans="2:45" ht="11.25" customHeight="1">
      <c r="B223" s="44">
        <f>+B210</f>
        <v>0</v>
      </c>
      <c r="C223" s="50">
        <f>+C$207*C210</f>
        <v>0</v>
      </c>
      <c r="D223" s="50">
        <f t="shared" ref="D223:N223" si="114">+D$207*D210</f>
        <v>0</v>
      </c>
      <c r="E223" s="50">
        <f t="shared" si="114"/>
        <v>0</v>
      </c>
      <c r="F223" s="50">
        <f t="shared" si="114"/>
        <v>0</v>
      </c>
      <c r="G223" s="50">
        <f t="shared" si="114"/>
        <v>0</v>
      </c>
      <c r="H223" s="50">
        <f t="shared" si="114"/>
        <v>0</v>
      </c>
      <c r="I223" s="50">
        <f t="shared" si="114"/>
        <v>0</v>
      </c>
      <c r="J223" s="50">
        <f t="shared" si="114"/>
        <v>0</v>
      </c>
      <c r="K223" s="50">
        <f t="shared" si="114"/>
        <v>0</v>
      </c>
      <c r="L223" s="50">
        <f t="shared" si="114"/>
        <v>0</v>
      </c>
      <c r="M223" s="50">
        <f t="shared" si="114"/>
        <v>0</v>
      </c>
      <c r="N223" s="50">
        <f t="shared" si="114"/>
        <v>0</v>
      </c>
      <c r="O223" s="50">
        <f>SUM(C223:N223)</f>
        <v>0</v>
      </c>
      <c r="R223" s="93"/>
      <c r="S223" s="93"/>
      <c r="T223" s="93"/>
      <c r="U223" s="93"/>
      <c r="V223" s="93"/>
      <c r="W223" s="93"/>
      <c r="X223" s="93"/>
      <c r="Y223" s="93"/>
      <c r="Z223" s="93"/>
      <c r="AA223" s="93"/>
      <c r="AB223" s="93"/>
      <c r="AC223" s="93"/>
      <c r="AD223" s="93"/>
      <c r="AG223" s="93"/>
      <c r="AH223" s="93"/>
      <c r="AI223" s="93"/>
      <c r="AJ223" s="93"/>
      <c r="AK223" s="93"/>
      <c r="AL223" s="93"/>
      <c r="AM223" s="93"/>
      <c r="AN223" s="93"/>
      <c r="AO223" s="93"/>
      <c r="AP223" s="93"/>
      <c r="AQ223" s="93"/>
      <c r="AR223" s="93"/>
      <c r="AS223" s="93"/>
    </row>
    <row r="224" spans="2:45" ht="11.25" customHeight="1">
      <c r="B224" s="44">
        <f>+B211</f>
        <v>0</v>
      </c>
      <c r="C224" s="50">
        <f t="shared" ref="C224:N234" si="115">+C$207*C211</f>
        <v>0</v>
      </c>
      <c r="D224" s="50">
        <f t="shared" si="115"/>
        <v>0</v>
      </c>
      <c r="E224" s="50">
        <f t="shared" si="115"/>
        <v>0</v>
      </c>
      <c r="F224" s="50">
        <f t="shared" si="115"/>
        <v>0</v>
      </c>
      <c r="G224" s="50">
        <f t="shared" si="115"/>
        <v>0</v>
      </c>
      <c r="H224" s="50">
        <f t="shared" si="115"/>
        <v>0</v>
      </c>
      <c r="I224" s="50">
        <f t="shared" si="115"/>
        <v>0</v>
      </c>
      <c r="J224" s="50">
        <f t="shared" si="115"/>
        <v>0</v>
      </c>
      <c r="K224" s="50">
        <f t="shared" si="115"/>
        <v>0</v>
      </c>
      <c r="L224" s="50">
        <f t="shared" si="115"/>
        <v>0</v>
      </c>
      <c r="M224" s="50">
        <f t="shared" si="115"/>
        <v>0</v>
      </c>
      <c r="N224" s="50">
        <f t="shared" si="115"/>
        <v>0</v>
      </c>
      <c r="O224" s="50">
        <f>SUM(C224:N224)</f>
        <v>0</v>
      </c>
      <c r="R224" s="93"/>
      <c r="S224" s="93"/>
      <c r="T224" s="93"/>
      <c r="U224" s="93"/>
      <c r="V224" s="93"/>
      <c r="W224" s="93"/>
      <c r="X224" s="93"/>
      <c r="Y224" s="93"/>
      <c r="Z224" s="93"/>
      <c r="AA224" s="93"/>
      <c r="AB224" s="93"/>
      <c r="AC224" s="93"/>
      <c r="AD224" s="93"/>
      <c r="AG224" s="93"/>
      <c r="AH224" s="93"/>
      <c r="AI224" s="93"/>
      <c r="AJ224" s="93"/>
      <c r="AK224" s="93"/>
      <c r="AL224" s="93"/>
      <c r="AM224" s="93"/>
      <c r="AN224" s="93"/>
      <c r="AO224" s="93"/>
      <c r="AP224" s="93"/>
      <c r="AQ224" s="93"/>
      <c r="AR224" s="93"/>
      <c r="AS224" s="93"/>
    </row>
    <row r="225" spans="2:45" ht="11.25" customHeight="1">
      <c r="B225" s="44">
        <f>+B212</f>
        <v>0</v>
      </c>
      <c r="C225" s="50">
        <f t="shared" si="115"/>
        <v>0</v>
      </c>
      <c r="D225" s="50">
        <f t="shared" si="115"/>
        <v>0</v>
      </c>
      <c r="E225" s="50">
        <f t="shared" si="115"/>
        <v>0</v>
      </c>
      <c r="F225" s="50">
        <f t="shared" si="115"/>
        <v>0</v>
      </c>
      <c r="G225" s="50">
        <f t="shared" si="115"/>
        <v>0</v>
      </c>
      <c r="H225" s="50">
        <f t="shared" si="115"/>
        <v>0</v>
      </c>
      <c r="I225" s="50">
        <f t="shared" si="115"/>
        <v>0</v>
      </c>
      <c r="J225" s="50">
        <f t="shared" si="115"/>
        <v>0</v>
      </c>
      <c r="K225" s="50">
        <f t="shared" si="115"/>
        <v>0</v>
      </c>
      <c r="L225" s="50">
        <f t="shared" si="115"/>
        <v>0</v>
      </c>
      <c r="M225" s="50">
        <f t="shared" si="115"/>
        <v>0</v>
      </c>
      <c r="N225" s="50">
        <f t="shared" si="115"/>
        <v>0</v>
      </c>
      <c r="O225" s="50">
        <f t="shared" ref="O225:O234" si="116">SUM(C225:N225)</f>
        <v>0</v>
      </c>
      <c r="R225" s="93"/>
      <c r="S225" s="93"/>
      <c r="T225" s="93"/>
      <c r="U225" s="93"/>
      <c r="V225" s="93"/>
      <c r="W225" s="93"/>
      <c r="X225" s="93"/>
      <c r="Y225" s="93"/>
      <c r="Z225" s="93"/>
      <c r="AA225" s="93"/>
      <c r="AB225" s="93"/>
      <c r="AC225" s="93"/>
      <c r="AD225" s="93"/>
      <c r="AG225" s="93"/>
      <c r="AH225" s="93"/>
      <c r="AI225" s="93"/>
      <c r="AJ225" s="93"/>
      <c r="AK225" s="93"/>
      <c r="AL225" s="93"/>
      <c r="AM225" s="93"/>
      <c r="AN225" s="93"/>
      <c r="AO225" s="93"/>
      <c r="AP225" s="93"/>
      <c r="AQ225" s="93"/>
      <c r="AR225" s="93"/>
      <c r="AS225" s="93"/>
    </row>
    <row r="226" spans="2:45" ht="11.25" customHeight="1">
      <c r="B226" s="44">
        <f>+B213</f>
        <v>0</v>
      </c>
      <c r="C226" s="50">
        <f t="shared" si="115"/>
        <v>0</v>
      </c>
      <c r="D226" s="50">
        <f t="shared" si="115"/>
        <v>0</v>
      </c>
      <c r="E226" s="50">
        <f t="shared" si="115"/>
        <v>0</v>
      </c>
      <c r="F226" s="50">
        <f t="shared" si="115"/>
        <v>0</v>
      </c>
      <c r="G226" s="50">
        <f t="shared" si="115"/>
        <v>0</v>
      </c>
      <c r="H226" s="50">
        <f t="shared" si="115"/>
        <v>0</v>
      </c>
      <c r="I226" s="50">
        <f t="shared" si="115"/>
        <v>0</v>
      </c>
      <c r="J226" s="50">
        <f t="shared" si="115"/>
        <v>0</v>
      </c>
      <c r="K226" s="50">
        <f t="shared" si="115"/>
        <v>0</v>
      </c>
      <c r="L226" s="50">
        <f t="shared" si="115"/>
        <v>0</v>
      </c>
      <c r="M226" s="50">
        <f t="shared" si="115"/>
        <v>0</v>
      </c>
      <c r="N226" s="50">
        <f t="shared" si="115"/>
        <v>0</v>
      </c>
      <c r="O226" s="50">
        <f t="shared" si="116"/>
        <v>0</v>
      </c>
      <c r="R226" s="93"/>
      <c r="S226" s="93"/>
      <c r="T226" s="93"/>
      <c r="U226" s="93"/>
      <c r="V226" s="93"/>
      <c r="W226" s="93"/>
      <c r="X226" s="93"/>
      <c r="Y226" s="93"/>
      <c r="Z226" s="93"/>
      <c r="AA226" s="93"/>
      <c r="AB226" s="93"/>
      <c r="AC226" s="93"/>
      <c r="AD226" s="93"/>
      <c r="AG226" s="93"/>
      <c r="AH226" s="93"/>
      <c r="AI226" s="93"/>
      <c r="AJ226" s="93"/>
      <c r="AK226" s="93"/>
      <c r="AL226" s="93"/>
      <c r="AM226" s="93"/>
      <c r="AN226" s="93"/>
      <c r="AO226" s="93"/>
      <c r="AP226" s="93"/>
      <c r="AQ226" s="93"/>
      <c r="AR226" s="93"/>
      <c r="AS226" s="93"/>
    </row>
    <row r="227" spans="2:45" ht="11.25" customHeight="1">
      <c r="B227" s="44">
        <f t="shared" ref="B227:B234" si="117">+B214</f>
        <v>0</v>
      </c>
      <c r="C227" s="50">
        <f t="shared" si="115"/>
        <v>0</v>
      </c>
      <c r="D227" s="50">
        <f t="shared" si="115"/>
        <v>0</v>
      </c>
      <c r="E227" s="50">
        <f t="shared" si="115"/>
        <v>0</v>
      </c>
      <c r="F227" s="50">
        <f t="shared" si="115"/>
        <v>0</v>
      </c>
      <c r="G227" s="50">
        <f t="shared" si="115"/>
        <v>0</v>
      </c>
      <c r="H227" s="50">
        <f t="shared" si="115"/>
        <v>0</v>
      </c>
      <c r="I227" s="50">
        <f t="shared" si="115"/>
        <v>0</v>
      </c>
      <c r="J227" s="50">
        <f t="shared" si="115"/>
        <v>0</v>
      </c>
      <c r="K227" s="50">
        <f t="shared" si="115"/>
        <v>0</v>
      </c>
      <c r="L227" s="50">
        <f t="shared" si="115"/>
        <v>0</v>
      </c>
      <c r="M227" s="50">
        <f t="shared" si="115"/>
        <v>0</v>
      </c>
      <c r="N227" s="50">
        <f t="shared" si="115"/>
        <v>0</v>
      </c>
      <c r="O227" s="50">
        <f t="shared" si="116"/>
        <v>0</v>
      </c>
      <c r="R227" s="93"/>
      <c r="S227" s="93"/>
      <c r="T227" s="93"/>
      <c r="U227" s="93"/>
      <c r="V227" s="93"/>
      <c r="W227" s="93"/>
      <c r="X227" s="93"/>
      <c r="Y227" s="93"/>
      <c r="Z227" s="93"/>
      <c r="AA227" s="93"/>
      <c r="AB227" s="93"/>
      <c r="AC227" s="93"/>
      <c r="AD227" s="93"/>
      <c r="AG227" s="93"/>
      <c r="AH227" s="93"/>
      <c r="AI227" s="93"/>
      <c r="AJ227" s="93"/>
      <c r="AK227" s="93"/>
      <c r="AL227" s="93"/>
      <c r="AM227" s="93"/>
      <c r="AN227" s="93"/>
      <c r="AO227" s="93"/>
      <c r="AP227" s="93"/>
      <c r="AQ227" s="93"/>
      <c r="AR227" s="93"/>
      <c r="AS227" s="93"/>
    </row>
    <row r="228" spans="2:45" ht="11.25" customHeight="1">
      <c r="B228" s="44">
        <f t="shared" si="117"/>
        <v>0</v>
      </c>
      <c r="C228" s="50">
        <f t="shared" si="115"/>
        <v>0</v>
      </c>
      <c r="D228" s="50">
        <f t="shared" si="115"/>
        <v>0</v>
      </c>
      <c r="E228" s="50">
        <f t="shared" si="115"/>
        <v>0</v>
      </c>
      <c r="F228" s="50">
        <f t="shared" si="115"/>
        <v>0</v>
      </c>
      <c r="G228" s="50">
        <f t="shared" si="115"/>
        <v>0</v>
      </c>
      <c r="H228" s="50">
        <f t="shared" si="115"/>
        <v>0</v>
      </c>
      <c r="I228" s="50">
        <f t="shared" si="115"/>
        <v>0</v>
      </c>
      <c r="J228" s="50">
        <f t="shared" si="115"/>
        <v>0</v>
      </c>
      <c r="K228" s="50">
        <f t="shared" si="115"/>
        <v>0</v>
      </c>
      <c r="L228" s="50">
        <f t="shared" si="115"/>
        <v>0</v>
      </c>
      <c r="M228" s="50">
        <f t="shared" si="115"/>
        <v>0</v>
      </c>
      <c r="N228" s="50">
        <f t="shared" si="115"/>
        <v>0</v>
      </c>
      <c r="O228" s="50">
        <f t="shared" si="116"/>
        <v>0</v>
      </c>
      <c r="R228" s="93"/>
      <c r="S228" s="93"/>
      <c r="T228" s="93"/>
      <c r="U228" s="93"/>
      <c r="V228" s="93"/>
      <c r="W228" s="93"/>
      <c r="X228" s="93"/>
      <c r="Y228" s="93"/>
      <c r="Z228" s="93"/>
      <c r="AA228" s="93"/>
      <c r="AB228" s="93"/>
      <c r="AC228" s="93"/>
      <c r="AD228" s="93"/>
      <c r="AG228" s="93"/>
      <c r="AH228" s="93"/>
      <c r="AI228" s="93"/>
      <c r="AJ228" s="93"/>
      <c r="AK228" s="93"/>
      <c r="AL228" s="93"/>
      <c r="AM228" s="93"/>
      <c r="AN228" s="93"/>
      <c r="AO228" s="93"/>
      <c r="AP228" s="93"/>
      <c r="AQ228" s="93"/>
      <c r="AR228" s="93"/>
      <c r="AS228" s="93"/>
    </row>
    <row r="229" spans="2:45" ht="11.25" customHeight="1">
      <c r="B229" s="44">
        <f t="shared" si="117"/>
        <v>0</v>
      </c>
      <c r="C229" s="50">
        <f t="shared" si="115"/>
        <v>0</v>
      </c>
      <c r="D229" s="50">
        <f t="shared" si="115"/>
        <v>0</v>
      </c>
      <c r="E229" s="50">
        <f t="shared" si="115"/>
        <v>0</v>
      </c>
      <c r="F229" s="50">
        <f t="shared" si="115"/>
        <v>0</v>
      </c>
      <c r="G229" s="50">
        <f t="shared" si="115"/>
        <v>0</v>
      </c>
      <c r="H229" s="50">
        <f t="shared" si="115"/>
        <v>0</v>
      </c>
      <c r="I229" s="50">
        <f t="shared" si="115"/>
        <v>0</v>
      </c>
      <c r="J229" s="50">
        <f t="shared" si="115"/>
        <v>0</v>
      </c>
      <c r="K229" s="50">
        <f t="shared" si="115"/>
        <v>0</v>
      </c>
      <c r="L229" s="50">
        <f t="shared" si="115"/>
        <v>0</v>
      </c>
      <c r="M229" s="50">
        <f t="shared" si="115"/>
        <v>0</v>
      </c>
      <c r="N229" s="50">
        <f t="shared" si="115"/>
        <v>0</v>
      </c>
      <c r="O229" s="50">
        <f t="shared" si="116"/>
        <v>0</v>
      </c>
      <c r="R229" s="93"/>
      <c r="S229" s="93"/>
      <c r="T229" s="93"/>
      <c r="U229" s="93"/>
      <c r="V229" s="93"/>
      <c r="W229" s="93"/>
      <c r="X229" s="93"/>
      <c r="Y229" s="93"/>
      <c r="Z229" s="93"/>
      <c r="AA229" s="93"/>
      <c r="AB229" s="93"/>
      <c r="AC229" s="93"/>
      <c r="AD229" s="93"/>
      <c r="AG229" s="93"/>
      <c r="AH229" s="93"/>
      <c r="AI229" s="93"/>
      <c r="AJ229" s="93"/>
      <c r="AK229" s="93"/>
      <c r="AL229" s="93"/>
      <c r="AM229" s="93"/>
      <c r="AN229" s="93"/>
      <c r="AO229" s="93"/>
      <c r="AP229" s="93"/>
      <c r="AQ229" s="93"/>
      <c r="AR229" s="93"/>
      <c r="AS229" s="93"/>
    </row>
    <row r="230" spans="2:45" ht="11.25" customHeight="1">
      <c r="B230" s="44">
        <f t="shared" si="117"/>
        <v>0</v>
      </c>
      <c r="C230" s="50">
        <f t="shared" si="115"/>
        <v>0</v>
      </c>
      <c r="D230" s="50">
        <f t="shared" si="115"/>
        <v>0</v>
      </c>
      <c r="E230" s="50">
        <f t="shared" si="115"/>
        <v>0</v>
      </c>
      <c r="F230" s="50">
        <f t="shared" si="115"/>
        <v>0</v>
      </c>
      <c r="G230" s="50">
        <f t="shared" si="115"/>
        <v>0</v>
      </c>
      <c r="H230" s="50">
        <f t="shared" si="115"/>
        <v>0</v>
      </c>
      <c r="I230" s="50">
        <f t="shared" si="115"/>
        <v>0</v>
      </c>
      <c r="J230" s="50">
        <f t="shared" si="115"/>
        <v>0</v>
      </c>
      <c r="K230" s="50">
        <f t="shared" si="115"/>
        <v>0</v>
      </c>
      <c r="L230" s="50">
        <f t="shared" si="115"/>
        <v>0</v>
      </c>
      <c r="M230" s="50">
        <f t="shared" si="115"/>
        <v>0</v>
      </c>
      <c r="N230" s="50">
        <f t="shared" si="115"/>
        <v>0</v>
      </c>
      <c r="O230" s="50">
        <f t="shared" si="116"/>
        <v>0</v>
      </c>
      <c r="R230" s="93"/>
      <c r="S230" s="93"/>
      <c r="T230" s="93"/>
      <c r="U230" s="93"/>
      <c r="V230" s="93"/>
      <c r="W230" s="93"/>
      <c r="X230" s="93"/>
      <c r="Y230" s="93"/>
      <c r="Z230" s="93"/>
      <c r="AA230" s="93"/>
      <c r="AB230" s="93"/>
      <c r="AC230" s="93"/>
      <c r="AD230" s="93"/>
      <c r="AG230" s="93"/>
      <c r="AH230" s="93"/>
      <c r="AI230" s="93"/>
      <c r="AJ230" s="93"/>
      <c r="AK230" s="93"/>
      <c r="AL230" s="93"/>
      <c r="AM230" s="93"/>
      <c r="AN230" s="93"/>
      <c r="AO230" s="93"/>
      <c r="AP230" s="93"/>
      <c r="AQ230" s="93"/>
      <c r="AR230" s="93"/>
      <c r="AS230" s="93"/>
    </row>
    <row r="231" spans="2:45" ht="11.25" customHeight="1">
      <c r="B231" s="44">
        <f t="shared" si="117"/>
        <v>0</v>
      </c>
      <c r="C231" s="50">
        <f t="shared" si="115"/>
        <v>0</v>
      </c>
      <c r="D231" s="50">
        <f t="shared" si="115"/>
        <v>0</v>
      </c>
      <c r="E231" s="50">
        <f t="shared" si="115"/>
        <v>0</v>
      </c>
      <c r="F231" s="50">
        <f t="shared" si="115"/>
        <v>0</v>
      </c>
      <c r="G231" s="50">
        <f t="shared" si="115"/>
        <v>0</v>
      </c>
      <c r="H231" s="50">
        <f t="shared" si="115"/>
        <v>0</v>
      </c>
      <c r="I231" s="50">
        <f t="shared" si="115"/>
        <v>0</v>
      </c>
      <c r="J231" s="50">
        <f t="shared" si="115"/>
        <v>0</v>
      </c>
      <c r="K231" s="50">
        <f t="shared" si="115"/>
        <v>0</v>
      </c>
      <c r="L231" s="50">
        <f t="shared" si="115"/>
        <v>0</v>
      </c>
      <c r="M231" s="50">
        <f t="shared" si="115"/>
        <v>0</v>
      </c>
      <c r="N231" s="50">
        <f t="shared" si="115"/>
        <v>0</v>
      </c>
      <c r="O231" s="50">
        <f t="shared" si="116"/>
        <v>0</v>
      </c>
      <c r="R231" s="93"/>
      <c r="S231" s="93"/>
      <c r="T231" s="93"/>
      <c r="U231" s="93"/>
      <c r="V231" s="93"/>
      <c r="W231" s="93"/>
      <c r="X231" s="93"/>
      <c r="Y231" s="93"/>
      <c r="Z231" s="93"/>
      <c r="AA231" s="93"/>
      <c r="AB231" s="93"/>
      <c r="AC231" s="93"/>
      <c r="AD231" s="93"/>
      <c r="AG231" s="93"/>
      <c r="AH231" s="93"/>
      <c r="AI231" s="93"/>
      <c r="AJ231" s="93"/>
      <c r="AK231" s="93"/>
      <c r="AL231" s="93"/>
      <c r="AM231" s="93"/>
      <c r="AN231" s="93"/>
      <c r="AO231" s="93"/>
      <c r="AP231" s="93"/>
      <c r="AQ231" s="93"/>
      <c r="AR231" s="93"/>
      <c r="AS231" s="93"/>
    </row>
    <row r="232" spans="2:45" ht="11.25" customHeight="1">
      <c r="B232" s="44">
        <f t="shared" si="117"/>
        <v>0</v>
      </c>
      <c r="C232" s="50">
        <f t="shared" si="115"/>
        <v>0</v>
      </c>
      <c r="D232" s="50">
        <f t="shared" si="115"/>
        <v>0</v>
      </c>
      <c r="E232" s="50">
        <f t="shared" si="115"/>
        <v>0</v>
      </c>
      <c r="F232" s="50">
        <f t="shared" si="115"/>
        <v>0</v>
      </c>
      <c r="G232" s="50">
        <f t="shared" si="115"/>
        <v>0</v>
      </c>
      <c r="H232" s="50">
        <f t="shared" si="115"/>
        <v>0</v>
      </c>
      <c r="I232" s="50">
        <f t="shared" si="115"/>
        <v>0</v>
      </c>
      <c r="J232" s="50">
        <f t="shared" si="115"/>
        <v>0</v>
      </c>
      <c r="K232" s="50">
        <f t="shared" si="115"/>
        <v>0</v>
      </c>
      <c r="L232" s="50">
        <f t="shared" si="115"/>
        <v>0</v>
      </c>
      <c r="M232" s="50">
        <f t="shared" si="115"/>
        <v>0</v>
      </c>
      <c r="N232" s="50">
        <f t="shared" si="115"/>
        <v>0</v>
      </c>
      <c r="O232" s="50">
        <f t="shared" si="116"/>
        <v>0</v>
      </c>
      <c r="R232" s="93"/>
      <c r="S232" s="93"/>
      <c r="T232" s="93"/>
      <c r="U232" s="93"/>
      <c r="V232" s="93"/>
      <c r="W232" s="93"/>
      <c r="X232" s="93"/>
      <c r="Y232" s="93"/>
      <c r="Z232" s="93"/>
      <c r="AA232" s="93"/>
      <c r="AB232" s="93"/>
      <c r="AC232" s="93"/>
      <c r="AD232" s="93"/>
      <c r="AG232" s="93"/>
      <c r="AH232" s="93"/>
      <c r="AI232" s="93"/>
      <c r="AJ232" s="93"/>
      <c r="AK232" s="93"/>
      <c r="AL232" s="93"/>
      <c r="AM232" s="93"/>
      <c r="AN232" s="93"/>
      <c r="AO232" s="93"/>
      <c r="AP232" s="93"/>
      <c r="AQ232" s="93"/>
      <c r="AR232" s="93"/>
      <c r="AS232" s="93"/>
    </row>
    <row r="233" spans="2:45" ht="11.25" customHeight="1">
      <c r="B233" s="44">
        <f t="shared" si="117"/>
        <v>0</v>
      </c>
      <c r="C233" s="50">
        <f t="shared" si="115"/>
        <v>0</v>
      </c>
      <c r="D233" s="50">
        <f t="shared" si="115"/>
        <v>0</v>
      </c>
      <c r="E233" s="50">
        <f t="shared" si="115"/>
        <v>0</v>
      </c>
      <c r="F233" s="50">
        <f t="shared" si="115"/>
        <v>0</v>
      </c>
      <c r="G233" s="50">
        <f t="shared" si="115"/>
        <v>0</v>
      </c>
      <c r="H233" s="50">
        <f t="shared" si="115"/>
        <v>0</v>
      </c>
      <c r="I233" s="50">
        <f t="shared" si="115"/>
        <v>0</v>
      </c>
      <c r="J233" s="50">
        <f t="shared" si="115"/>
        <v>0</v>
      </c>
      <c r="K233" s="50">
        <f t="shared" si="115"/>
        <v>0</v>
      </c>
      <c r="L233" s="50">
        <f t="shared" si="115"/>
        <v>0</v>
      </c>
      <c r="M233" s="50">
        <f t="shared" si="115"/>
        <v>0</v>
      </c>
      <c r="N233" s="50">
        <f t="shared" si="115"/>
        <v>0</v>
      </c>
      <c r="O233" s="50">
        <f t="shared" si="116"/>
        <v>0</v>
      </c>
      <c r="R233" s="93"/>
      <c r="S233" s="93"/>
      <c r="T233" s="93"/>
      <c r="U233" s="93"/>
      <c r="V233" s="93"/>
      <c r="W233" s="93"/>
      <c r="X233" s="93"/>
      <c r="Y233" s="93"/>
      <c r="Z233" s="93"/>
      <c r="AA233" s="93"/>
      <c r="AB233" s="93"/>
      <c r="AC233" s="93"/>
      <c r="AD233" s="93"/>
      <c r="AG233" s="93"/>
      <c r="AH233" s="93"/>
      <c r="AI233" s="93"/>
      <c r="AJ233" s="93"/>
      <c r="AK233" s="93"/>
      <c r="AL233" s="93"/>
      <c r="AM233" s="93"/>
      <c r="AN233" s="93"/>
      <c r="AO233" s="93"/>
      <c r="AP233" s="93"/>
      <c r="AQ233" s="93"/>
      <c r="AR233" s="93"/>
      <c r="AS233" s="93"/>
    </row>
    <row r="234" spans="2:45" ht="11.25" customHeight="1">
      <c r="B234" s="44">
        <f t="shared" si="117"/>
        <v>0</v>
      </c>
      <c r="C234" s="50">
        <f t="shared" si="115"/>
        <v>0</v>
      </c>
      <c r="D234" s="50">
        <f t="shared" si="115"/>
        <v>0</v>
      </c>
      <c r="E234" s="50">
        <f t="shared" si="115"/>
        <v>0</v>
      </c>
      <c r="F234" s="50">
        <f t="shared" si="115"/>
        <v>0</v>
      </c>
      <c r="G234" s="50">
        <f t="shared" si="115"/>
        <v>0</v>
      </c>
      <c r="H234" s="50">
        <f t="shared" si="115"/>
        <v>0</v>
      </c>
      <c r="I234" s="50">
        <f t="shared" si="115"/>
        <v>0</v>
      </c>
      <c r="J234" s="50">
        <f t="shared" si="115"/>
        <v>0</v>
      </c>
      <c r="K234" s="50">
        <f t="shared" si="115"/>
        <v>0</v>
      </c>
      <c r="L234" s="50">
        <f t="shared" si="115"/>
        <v>0</v>
      </c>
      <c r="M234" s="50">
        <f t="shared" si="115"/>
        <v>0</v>
      </c>
      <c r="N234" s="50">
        <f t="shared" si="115"/>
        <v>0</v>
      </c>
      <c r="O234" s="50">
        <f t="shared" si="116"/>
        <v>0</v>
      </c>
      <c r="R234" s="93"/>
      <c r="S234" s="93"/>
      <c r="T234" s="93"/>
      <c r="U234" s="93"/>
      <c r="V234" s="93"/>
      <c r="W234" s="93"/>
      <c r="X234" s="93"/>
      <c r="Y234" s="93"/>
      <c r="Z234" s="93"/>
      <c r="AA234" s="93"/>
      <c r="AB234" s="93"/>
      <c r="AC234" s="93"/>
      <c r="AD234" s="93"/>
      <c r="AG234" s="93"/>
      <c r="AH234" s="93"/>
      <c r="AI234" s="93"/>
      <c r="AJ234" s="93"/>
      <c r="AK234" s="93"/>
      <c r="AL234" s="93"/>
      <c r="AM234" s="93"/>
      <c r="AN234" s="93"/>
      <c r="AO234" s="93"/>
      <c r="AP234" s="93"/>
      <c r="AQ234" s="93"/>
      <c r="AR234" s="93"/>
      <c r="AS234" s="93"/>
    </row>
    <row r="235" spans="2:45" ht="11.25" customHeight="1">
      <c r="B235" s="11" t="s">
        <v>106</v>
      </c>
      <c r="C235" s="50">
        <f>SUM(C223:C234)</f>
        <v>0</v>
      </c>
      <c r="D235" s="50">
        <f t="shared" ref="D235:N235" si="118">SUM(D223:D234)</f>
        <v>0</v>
      </c>
      <c r="E235" s="50">
        <f t="shared" si="118"/>
        <v>0</v>
      </c>
      <c r="F235" s="50">
        <f t="shared" si="118"/>
        <v>0</v>
      </c>
      <c r="G235" s="50">
        <f t="shared" si="118"/>
        <v>0</v>
      </c>
      <c r="H235" s="50">
        <f t="shared" si="118"/>
        <v>0</v>
      </c>
      <c r="I235" s="50">
        <f t="shared" si="118"/>
        <v>0</v>
      </c>
      <c r="J235" s="50">
        <f t="shared" si="118"/>
        <v>0</v>
      </c>
      <c r="K235" s="50">
        <f t="shared" si="118"/>
        <v>0</v>
      </c>
      <c r="L235" s="50">
        <f t="shared" si="118"/>
        <v>0</v>
      </c>
      <c r="M235" s="50">
        <f t="shared" si="118"/>
        <v>0</v>
      </c>
      <c r="N235" s="50">
        <f t="shared" si="118"/>
        <v>0</v>
      </c>
      <c r="O235" s="50">
        <f>SUM(C235:N235)</f>
        <v>0</v>
      </c>
      <c r="Q235" s="51"/>
      <c r="R235" s="93"/>
      <c r="S235" s="93"/>
      <c r="T235" s="93"/>
      <c r="U235" s="93"/>
      <c r="V235" s="93"/>
      <c r="W235" s="93"/>
      <c r="X235" s="93"/>
      <c r="Y235" s="93"/>
      <c r="Z235" s="93"/>
      <c r="AA235" s="93"/>
      <c r="AB235" s="93"/>
      <c r="AC235" s="93"/>
      <c r="AD235" s="93"/>
      <c r="AF235" s="51"/>
      <c r="AG235" s="93"/>
      <c r="AH235" s="93"/>
      <c r="AI235" s="93"/>
      <c r="AJ235" s="93"/>
      <c r="AK235" s="93"/>
      <c r="AL235" s="93"/>
      <c r="AM235" s="93"/>
      <c r="AN235" s="93"/>
      <c r="AO235" s="93"/>
      <c r="AP235" s="93"/>
      <c r="AQ235" s="93"/>
      <c r="AR235" s="93"/>
      <c r="AS235" s="93"/>
    </row>
    <row r="237" spans="2:45" ht="11.25" customHeight="1">
      <c r="B237" s="11" t="s">
        <v>107</v>
      </c>
      <c r="C237" s="59" t="str">
        <f t="shared" ref="C237:O237" si="119">+C206</f>
        <v>Month 1</v>
      </c>
      <c r="D237" s="59" t="str">
        <f t="shared" si="119"/>
        <v>Month 2</v>
      </c>
      <c r="E237" s="59" t="str">
        <f t="shared" si="119"/>
        <v>Month 3</v>
      </c>
      <c r="F237" s="59" t="str">
        <f t="shared" si="119"/>
        <v>Month 4</v>
      </c>
      <c r="G237" s="59" t="str">
        <f t="shared" si="119"/>
        <v>Month 5</v>
      </c>
      <c r="H237" s="59" t="str">
        <f t="shared" si="119"/>
        <v>Month 6</v>
      </c>
      <c r="I237" s="59" t="str">
        <f t="shared" si="119"/>
        <v>Month 7</v>
      </c>
      <c r="J237" s="59" t="str">
        <f t="shared" si="119"/>
        <v>Month 8</v>
      </c>
      <c r="K237" s="59" t="str">
        <f t="shared" si="119"/>
        <v>Month 9</v>
      </c>
      <c r="L237" s="59" t="str">
        <f t="shared" si="119"/>
        <v>Month 10</v>
      </c>
      <c r="M237" s="59" t="str">
        <f t="shared" si="119"/>
        <v>Month 11</v>
      </c>
      <c r="N237" s="59" t="str">
        <f t="shared" si="119"/>
        <v>Month 12</v>
      </c>
      <c r="O237" s="59" t="str">
        <f t="shared" si="119"/>
        <v>TOTAL</v>
      </c>
      <c r="Q237" s="51"/>
      <c r="R237" s="97"/>
      <c r="S237" s="97"/>
      <c r="T237" s="97"/>
      <c r="U237" s="97"/>
      <c r="V237" s="97"/>
      <c r="W237" s="97"/>
      <c r="X237" s="97"/>
      <c r="Y237" s="97"/>
      <c r="Z237" s="97"/>
      <c r="AA237" s="97"/>
      <c r="AB237" s="97"/>
      <c r="AC237" s="97"/>
      <c r="AD237" s="97"/>
      <c r="AF237" s="51"/>
      <c r="AG237" s="97"/>
      <c r="AH237" s="97"/>
      <c r="AI237" s="97"/>
      <c r="AJ237" s="97"/>
      <c r="AK237" s="97"/>
      <c r="AL237" s="97"/>
      <c r="AM237" s="97"/>
      <c r="AN237" s="97"/>
      <c r="AO237" s="97"/>
      <c r="AP237" s="97"/>
      <c r="AQ237" s="97"/>
      <c r="AR237" s="97"/>
      <c r="AS237" s="97"/>
    </row>
    <row r="238" spans="2:45" ht="11.25" customHeight="1">
      <c r="B238" s="44" t="s">
        <v>108</v>
      </c>
      <c r="C238" s="62">
        <v>6.2E-2</v>
      </c>
      <c r="D238" s="62">
        <f>+C238</f>
        <v>6.2E-2</v>
      </c>
      <c r="E238" s="62">
        <f t="shared" ref="E238:N238" si="120">+D238</f>
        <v>6.2E-2</v>
      </c>
      <c r="F238" s="62">
        <f t="shared" si="120"/>
        <v>6.2E-2</v>
      </c>
      <c r="G238" s="62">
        <f t="shared" si="120"/>
        <v>6.2E-2</v>
      </c>
      <c r="H238" s="62">
        <f t="shared" si="120"/>
        <v>6.2E-2</v>
      </c>
      <c r="I238" s="62">
        <f t="shared" si="120"/>
        <v>6.2E-2</v>
      </c>
      <c r="J238" s="62">
        <f t="shared" si="120"/>
        <v>6.2E-2</v>
      </c>
      <c r="K238" s="62">
        <f t="shared" si="120"/>
        <v>6.2E-2</v>
      </c>
      <c r="L238" s="62">
        <f t="shared" si="120"/>
        <v>6.2E-2</v>
      </c>
      <c r="M238" s="62">
        <f t="shared" si="120"/>
        <v>6.2E-2</v>
      </c>
      <c r="N238" s="62">
        <f t="shared" si="120"/>
        <v>6.2E-2</v>
      </c>
      <c r="O238" s="54"/>
      <c r="R238" s="101"/>
      <c r="S238" s="101"/>
      <c r="T238" s="101"/>
      <c r="U238" s="101"/>
      <c r="V238" s="101"/>
      <c r="W238" s="101"/>
      <c r="X238" s="101"/>
      <c r="Y238" s="101"/>
      <c r="Z238" s="101"/>
      <c r="AA238" s="101"/>
      <c r="AB238" s="101"/>
      <c r="AC238" s="101"/>
      <c r="AD238" s="21"/>
      <c r="AG238" s="101"/>
      <c r="AH238" s="101"/>
      <c r="AI238" s="101"/>
      <c r="AJ238" s="101"/>
      <c r="AK238" s="101"/>
      <c r="AL238" s="101"/>
      <c r="AM238" s="101"/>
      <c r="AN238" s="101"/>
      <c r="AO238" s="101"/>
      <c r="AP238" s="101"/>
      <c r="AQ238" s="101"/>
      <c r="AR238" s="101"/>
      <c r="AS238" s="21"/>
    </row>
    <row r="239" spans="2:45" ht="11.25" customHeight="1">
      <c r="B239" s="44" t="s">
        <v>109</v>
      </c>
      <c r="C239" s="66">
        <v>118500</v>
      </c>
      <c r="D239" s="50">
        <f>C239</f>
        <v>118500</v>
      </c>
      <c r="E239" s="50">
        <f>D239</f>
        <v>118500</v>
      </c>
      <c r="F239" s="50">
        <f t="shared" ref="F239:N239" si="121">E239</f>
        <v>118500</v>
      </c>
      <c r="G239" s="50">
        <f t="shared" si="121"/>
        <v>118500</v>
      </c>
      <c r="H239" s="50">
        <f t="shared" si="121"/>
        <v>118500</v>
      </c>
      <c r="I239" s="50">
        <f t="shared" si="121"/>
        <v>118500</v>
      </c>
      <c r="J239" s="50">
        <f t="shared" si="121"/>
        <v>118500</v>
      </c>
      <c r="K239" s="50">
        <f t="shared" si="121"/>
        <v>118500</v>
      </c>
      <c r="L239" s="50">
        <f t="shared" si="121"/>
        <v>118500</v>
      </c>
      <c r="M239" s="50">
        <f t="shared" si="121"/>
        <v>118500</v>
      </c>
      <c r="N239" s="50">
        <f t="shared" si="121"/>
        <v>118500</v>
      </c>
      <c r="O239" s="50"/>
      <c r="R239" s="93"/>
      <c r="S239" s="93"/>
      <c r="T239" s="93"/>
      <c r="U239" s="93"/>
      <c r="V239" s="93"/>
      <c r="W239" s="93"/>
      <c r="X239" s="93"/>
      <c r="Y239" s="93"/>
      <c r="Z239" s="93"/>
      <c r="AA239" s="93"/>
      <c r="AB239" s="93"/>
      <c r="AC239" s="93"/>
      <c r="AD239" s="21"/>
      <c r="AG239" s="93"/>
      <c r="AH239" s="93"/>
      <c r="AI239" s="93"/>
      <c r="AJ239" s="93"/>
      <c r="AK239" s="93"/>
      <c r="AL239" s="93"/>
      <c r="AM239" s="93"/>
      <c r="AN239" s="93"/>
      <c r="AO239" s="93"/>
      <c r="AP239" s="93"/>
      <c r="AQ239" s="93"/>
      <c r="AR239" s="93"/>
      <c r="AS239" s="21"/>
    </row>
    <row r="240" spans="2:45" ht="11.25" customHeight="1">
      <c r="B240" s="11" t="s">
        <v>110</v>
      </c>
      <c r="C240" s="65"/>
      <c r="D240" s="62"/>
      <c r="E240" s="62"/>
      <c r="F240" s="62"/>
      <c r="G240" s="62"/>
      <c r="H240" s="62"/>
      <c r="I240" s="62"/>
      <c r="J240" s="62"/>
      <c r="K240" s="62"/>
      <c r="L240" s="62"/>
      <c r="M240" s="62"/>
      <c r="N240" s="62"/>
      <c r="O240" s="54"/>
      <c r="Q240" s="51"/>
      <c r="R240" s="101"/>
      <c r="S240" s="101"/>
      <c r="T240" s="101"/>
      <c r="U240" s="101"/>
      <c r="V240" s="101"/>
      <c r="W240" s="101"/>
      <c r="X240" s="101"/>
      <c r="Y240" s="101"/>
      <c r="Z240" s="101"/>
      <c r="AA240" s="101"/>
      <c r="AB240" s="101"/>
      <c r="AC240" s="101"/>
      <c r="AD240" s="21"/>
      <c r="AF240" s="51"/>
      <c r="AG240" s="101"/>
      <c r="AH240" s="101"/>
      <c r="AI240" s="101"/>
      <c r="AJ240" s="101"/>
      <c r="AK240" s="101"/>
      <c r="AL240" s="101"/>
      <c r="AM240" s="101"/>
      <c r="AN240" s="101"/>
      <c r="AO240" s="101"/>
      <c r="AP240" s="101"/>
      <c r="AQ240" s="101"/>
      <c r="AR240" s="101"/>
      <c r="AS240" s="21"/>
    </row>
    <row r="241" spans="2:45" ht="11.25" customHeight="1">
      <c r="B241" s="44">
        <f t="shared" ref="B241:B252" si="122">+B223</f>
        <v>0</v>
      </c>
      <c r="C241" s="50">
        <f>IF(+C132&lt;=(C$239*C$12),+C132,IF(+C132&gt;(C$239*C$12),(C$239*C$12)))</f>
        <v>0</v>
      </c>
      <c r="D241" s="50">
        <f>IF((+C132+D132)&lt;=(D$239*D$12),+D132,IF((+C132+D132)&gt;(D$239*D$12),(D$239*D$12)-C241))</f>
        <v>0</v>
      </c>
      <c r="E241" s="50">
        <f>IF((+C132+D132+E132)&lt;=(E$239*E$12),+E132,IF((+C132+D132+E132)&gt;(E$239*E$12),(E$239*E$12)-(C241+D241)))</f>
        <v>0</v>
      </c>
      <c r="F241" s="50">
        <f>IF((+C132+D132+E132+F132)&lt;=(F$239*C$12),+F132,IF((+C132+D132+E132+F132)&gt;(F$239*C$12),(F$239*C$12)-(C241+D241+E241)))</f>
        <v>0</v>
      </c>
      <c r="G241" s="50">
        <f>IF((+C132+D132+E132+F132+G132)&lt;=(G$239*G$12),+G132,IF((+C132+D132+E132+F132+G132)&gt;(G$239*G$12),(G$239*G$12)-(C241+D241+E241+F241)))</f>
        <v>0</v>
      </c>
      <c r="H241" s="50">
        <f>IF((+C132+D132+E132+F132+G132+H132)&lt;=(H$239*H$12),+H132,IF((+C132+D132+E132+F132+G132+H132)&gt;(H$239*H$12),(H$239*H$12)-(C241+D241+E241+F241+G241)))</f>
        <v>0</v>
      </c>
      <c r="I241" s="50">
        <f>IF((+C132+D132+E132+F132+G132+H132+I132)&lt;=(I$239*I$12),+I132,IF((+C132+D132+E132+F132+G132+H132+I132)&gt;(I$239*I$12),(I$239*I$12)-(C241+D241+E241+F241+G241+H241)))</f>
        <v>0</v>
      </c>
      <c r="J241" s="50">
        <f>IF((+C132+D132+E132+F132+G132+H132+I132+J132)&lt;=(J$239*J$12),+J132,IF((+C132+D132+E132+F132+G132+H132+I132+J132)&gt;(J$239*J$12),(J$239*J$12)-(C241+D241+E241+F241+G241+H241+I241)))</f>
        <v>0</v>
      </c>
      <c r="K241" s="50">
        <f>IF((+C132+D132+E132+F132+G132+H132+I132+J132+K132)&lt;=(K$239*K$12),+K132,IF((+C132+D132+E132+F132+G132+H132+I132+J132+K132)&gt;(K$239*K$12),(K$239*K$12)-(C241+D241+E241+F241+G241+H241+I241+J241)))</f>
        <v>0</v>
      </c>
      <c r="L241" s="50">
        <f>IF((+C132+D132+E132+F132+G132+H132+I132+J132+K132+L132)&lt;=(L$239*L$12),+L132,IF((+C132+D132+E132+F132+G132+H132+I132+J132+K132+L132)&gt;(L$239*L$12),(L$239*L$12)-(C241+D241+E241+F241+G241+H241+I241+J241+K241)))</f>
        <v>0</v>
      </c>
      <c r="M241" s="50">
        <f>IF((+C132+D132+E132+F132+G132+H132+I132+J132+K132+L132+M132)&lt;=(M$239*M$12),+M132,IF((+C132+D132+E132+F132+G132+H132+I132+J132+K132+L132+M132)&gt;(M$239*M$12),(M$239*M$12)-(C241+D241+E241+F241+G241+H241+I241+J241+K241+L241)))</f>
        <v>0</v>
      </c>
      <c r="N241" s="50">
        <f>IF((+C132+D132+E132+F132+G132+H132+I132+J132+K132+L132+M132+N132)&lt;=(N$239*N$12),+N132,IF((+C132+D132+E132+F132+G132+H132+I132+J132+K132+L132+M132+N132)&gt;(N$239*N$12),(N$239*N$12)-(C241+D241+E241+F241+G241+H241+I241+J241+K241+L241+M241)))</f>
        <v>0</v>
      </c>
      <c r="O241" s="50">
        <f>SUM(C241:N241)</f>
        <v>0</v>
      </c>
      <c r="R241" s="93"/>
      <c r="S241" s="93"/>
      <c r="T241" s="93"/>
      <c r="U241" s="93"/>
      <c r="V241" s="93"/>
      <c r="W241" s="93"/>
      <c r="X241" s="93"/>
      <c r="Y241" s="93"/>
      <c r="Z241" s="93"/>
      <c r="AA241" s="93"/>
      <c r="AB241" s="93"/>
      <c r="AC241" s="93"/>
      <c r="AD241" s="93"/>
      <c r="AG241" s="93"/>
      <c r="AH241" s="93"/>
      <c r="AI241" s="93"/>
      <c r="AJ241" s="93"/>
      <c r="AK241" s="93"/>
      <c r="AL241" s="93"/>
      <c r="AM241" s="93"/>
      <c r="AN241" s="93"/>
      <c r="AO241" s="93"/>
      <c r="AP241" s="93"/>
      <c r="AQ241" s="93"/>
      <c r="AR241" s="93"/>
      <c r="AS241" s="93"/>
    </row>
    <row r="242" spans="2:45" ht="11.25" customHeight="1">
      <c r="B242" s="44">
        <f t="shared" si="122"/>
        <v>0</v>
      </c>
      <c r="C242" s="50">
        <f>IF(+C133&lt;=(C$239*C$18),+C133,IF(+C133&gt;(C$239*C$18),(C$239*C$18)))</f>
        <v>0</v>
      </c>
      <c r="D242" s="50">
        <f>IF((+C133+D133)&lt;=(D$239*D$18),+D133,IF((+C133+D133)&gt;(D$239*D$18),(D$239*D$18)-C242))</f>
        <v>0</v>
      </c>
      <c r="E242" s="50">
        <f>IF((+C133+D133+E133)&lt;=(E$239*E$18),+E133,IF((+C133+D133+E133)&gt;(E$239*E$18),(E$239*E$18)-(C242+D242)))</f>
        <v>0</v>
      </c>
      <c r="F242" s="50">
        <f>IF((+C133+D133+E133+F133)&lt;=(F$239*F$18),+F133,IF((+C133+D133+E133+F133)&gt;(F$239*F$18),(F$239*F$18)-(C242+D242+E242)))</f>
        <v>0</v>
      </c>
      <c r="G242" s="50">
        <f>IF((+C133+D133+E133+F133+G133)&lt;=(G$239*G$18),+G133,IF((+C133+D133+E133+F133+G133)&gt;(G$239*G$18),(G$239*G$18)-(C242+D242+E242+F242)))</f>
        <v>0</v>
      </c>
      <c r="H242" s="50">
        <f>IF((+C133+D133+E133+F133+G133+H133)&lt;=(H$239*H$18),+H133,IF((+C133+D133+E133+F133+G133+H133)&gt;(H$239*H$18),(H$239*H$18)-(C242+D242+E242+F242+G242)))</f>
        <v>0</v>
      </c>
      <c r="I242" s="50">
        <f>IF((+C133+D133+E133+F133+G133+H133+I133)&lt;=(I$239*I$18),+I133,IF((+C133+D133+E133+F133+G133+H133+I133)&gt;(I$239*I$18),(I$239*I$18)-(C242+D242+E242+F242+G242+H242)))</f>
        <v>0</v>
      </c>
      <c r="J242" s="50">
        <f>IF((+C133+D133+E133+F133+G133+H133+I133+J133)&lt;=(J$239*J$18),+J133,IF((+C133+D133+E133+F133+G133+H133+I133+J133)&gt;(J$239*J$18),(J$239*J$18)-(C242+D242+E242+F242+G242+H242+I242)))</f>
        <v>0</v>
      </c>
      <c r="K242" s="50">
        <f>IF((+C133+D133+E133+F133+G133+H133+I133+J133+K133)&lt;=(K$239*K$18),+K133,IF((+C133+D133+E133+F133+G133+H133+I133+J133+K133)&gt;(K$239*K$18),(K$239*K$18)-(C242+D242+E242+F242+G242+H242+I242+J242)))</f>
        <v>0</v>
      </c>
      <c r="L242" s="50">
        <f>IF((+C133+D133+E133+F133+G133+H133+I133+J133+K133+L133)&lt;=(L$239*L$18),+L133,IF((+C133+D133+E133+F133+G133+H133+I133+J133+K133+L133)&gt;(L$239*L$18),(L$239*L$18)-(C242+D242+E242+F242+G242+H242+I242+J242+K242)))</f>
        <v>0</v>
      </c>
      <c r="M242" s="50">
        <f>IF((+C133+D133+E133+F133+G133+H133+I133+J133+K133+L133+M133)&lt;=(M$239*M$18),+M133,IF((+C133+D133+E133+F133+G133+H133+I133+J133+K133+L133+M133)&gt;(M$239*M$18),(M$239*M$18)-(C242+D242+E242+F242+G242+H242+I242+J242+K242+L242)))</f>
        <v>0</v>
      </c>
      <c r="N242" s="50">
        <f>IF((+C133+D133+E133+F133+G133+H133+I133+J133+K133+L133+M133+N133)&lt;=(N$239*N$18),+N133,IF((+C133+D133+E133+F133+G133+H133+I133+J133+K133+L133+M133+N133)&gt;(N$239*N$18),(N$239*N$18)-(C242+D242+E242+F242+G242+H242+I242+J242+K242+L242+M242)))</f>
        <v>0</v>
      </c>
      <c r="O242" s="50">
        <f t="shared" ref="O242:O252" si="123">SUM(C242:N242)</f>
        <v>0</v>
      </c>
      <c r="R242" s="93"/>
      <c r="S242" s="93"/>
      <c r="T242" s="93"/>
      <c r="U242" s="93"/>
      <c r="V242" s="93"/>
      <c r="W242" s="93"/>
      <c r="X242" s="93"/>
      <c r="Y242" s="93"/>
      <c r="Z242" s="93"/>
      <c r="AA242" s="93"/>
      <c r="AB242" s="93"/>
      <c r="AC242" s="93"/>
      <c r="AD242" s="93"/>
      <c r="AG242" s="93"/>
      <c r="AH242" s="93"/>
      <c r="AI242" s="93"/>
      <c r="AJ242" s="93"/>
      <c r="AK242" s="93"/>
      <c r="AL242" s="93"/>
      <c r="AM242" s="93"/>
      <c r="AN242" s="93"/>
      <c r="AO242" s="93"/>
      <c r="AP242" s="93"/>
      <c r="AQ242" s="93"/>
      <c r="AR242" s="93"/>
      <c r="AS242" s="93"/>
    </row>
    <row r="243" spans="2:45" ht="11.25" customHeight="1">
      <c r="B243" s="44">
        <f t="shared" si="122"/>
        <v>0</v>
      </c>
      <c r="C243" s="50">
        <f>IF(+C134&lt;=(C$239*C$24),+C134,IF(+C134&gt;(C$239*C$24),(C$239*C$24)))</f>
        <v>0</v>
      </c>
      <c r="D243" s="50">
        <f>IF((+C134+D134)&lt;=(D$239*D$24),+D134,IF((+C134+D134)&gt;(D$239*D$24),(D$239*D$24)-C243))</f>
        <v>0</v>
      </c>
      <c r="E243" s="50">
        <f>IF((+C134+D134+E134)&lt;=(E$239*E$24),+E134,IF((+C134+D134+E134)&gt;(E$239*E$24),(E$239*E$24)-(C243+D243)))</f>
        <v>0</v>
      </c>
      <c r="F243" s="50">
        <f>IF((+C134+D134+E134+F134)&lt;=(F$239*F$24),+F134,IF((+C134+D134+E134+F134)&gt;(F$239*F$24),(F$239*F$24)-(C243+D243+E243)))</f>
        <v>0</v>
      </c>
      <c r="G243" s="50">
        <f>IF((+C134+D134+E134+F134+G134)&lt;=(G$239*G$24),+G134,IF((+C134+D134+E134+F134+G134)&gt;(G$239*G$24),(G$239*G$24)-(C243+D243+E243+F243)))</f>
        <v>0</v>
      </c>
      <c r="H243" s="50">
        <f>IF((+C134+D134+E134+F134+G134+H134)&lt;=(H$239*H$24),+H134,IF((+C134+D134+E134+F134+G134+H134)&gt;(H$239*H$24),(H$239*H$24)-(C243+D243+E243+F243+G243)))</f>
        <v>0</v>
      </c>
      <c r="I243" s="50">
        <f>IF((+C134+D134+E134+F134+G134+H134+I134)&lt;=(I$239*I$24),+I134,IF((+C134+D134+E134+F134+G134+H134+I134)&gt;(I$239*I$24),(I$239*I$24)-(C243+D243+E243+F243+G243+H243)))</f>
        <v>0</v>
      </c>
      <c r="J243" s="50">
        <f>IF((+C134+D134+E134+F134+G134+H134+I134+J134)&lt;=(J$239*J$24),+J134,IF((+C134+D134+E134+F134+G134+H134+I134+J134)&gt;(J$239*J$24),(J$239*J$24)-(C243+D243+E243+F243+G243+H243+I243)))</f>
        <v>0</v>
      </c>
      <c r="K243" s="50">
        <f>IF((+C134+D134+E134+F134+G134+H134+I134+J134+K134)&lt;=(K$239*K$24),+K134,IF((+C134+D134+E134+F134+G134+H134+I134+J134+K134)&gt;(K$239*K$24),(K$239*K$24)-(C243+D243+E243+F243+G243+H243+I243+J243)))</f>
        <v>0</v>
      </c>
      <c r="L243" s="50">
        <f>IF((+C134+D134+E134+F134+G134+H134+I134+J134+K134+L134)&lt;=(L$239*L$24),+L134,IF((+C134+D134+E134+F134+G134+H134+I134+J134+K134+L134)&gt;(L$239*L$24),(L$239*L$24)-(C243+D243+E243+F243+G243+H243+I243+J243+K243)))</f>
        <v>0</v>
      </c>
      <c r="M243" s="50">
        <f>IF((+C134+D134+E134+F134+G134+H134+I134+J134+K134+L134+M134)&lt;=(M$239*M$24),+M134,IF((+C134+D134+E134+F134+G134+H134+I134+J134+K134+L134+M134)&gt;(M$239*M$24),(M$239*M$24)-(C243+D243+E243+F243+G243+H243+I243+J243+K243+L243)))</f>
        <v>0</v>
      </c>
      <c r="N243" s="50">
        <f>IF((+C134+D134+E134+F134+G134+H134+I134+J134+K134+L134+M134+N134)&lt;=(N$239*N$24),+N134,IF((+C134+D134+E134+F134+G134+H134+I134+J134+K134+L134+M134+N134)&gt;(N$239*N$24),(N$239*N$24)-(C243+D243+E243+F243+G243+H243+I243+J243+K243+L243+M243)))</f>
        <v>0</v>
      </c>
      <c r="O243" s="50">
        <f t="shared" si="123"/>
        <v>0</v>
      </c>
      <c r="R243" s="93"/>
      <c r="S243" s="93"/>
      <c r="T243" s="93"/>
      <c r="U243" s="93"/>
      <c r="V243" s="93"/>
      <c r="W243" s="93"/>
      <c r="X243" s="93"/>
      <c r="Y243" s="93"/>
      <c r="Z243" s="93"/>
      <c r="AA243" s="93"/>
      <c r="AB243" s="93"/>
      <c r="AC243" s="93"/>
      <c r="AD243" s="93"/>
      <c r="AG243" s="93"/>
      <c r="AH243" s="93"/>
      <c r="AI243" s="93"/>
      <c r="AJ243" s="93"/>
      <c r="AK243" s="93"/>
      <c r="AL243" s="93"/>
      <c r="AM243" s="93"/>
      <c r="AN243" s="93"/>
      <c r="AO243" s="93"/>
      <c r="AP243" s="93"/>
      <c r="AQ243" s="93"/>
      <c r="AR243" s="93"/>
      <c r="AS243" s="93"/>
    </row>
    <row r="244" spans="2:45" ht="11.25" customHeight="1">
      <c r="B244" s="44">
        <f t="shared" si="122"/>
        <v>0</v>
      </c>
      <c r="C244" s="50">
        <f>IF(+C135&lt;=(C$239*C$30),+C135,IF(+C135&gt;(C$239*C$30),(C$239*C$30)))</f>
        <v>0</v>
      </c>
      <c r="D244" s="50">
        <f>IF((+C135+D135)&lt;=(D$239*D$30),+D135,IF((+C135+D135)&gt;(D$239*D$30),(D$239*D$30)-C244))</f>
        <v>0</v>
      </c>
      <c r="E244" s="50">
        <f>IF((+C135+D135+E135)&lt;=(E$239*E$30),+E135,IF((+C135+D135+E135)&gt;(E$239*E$30),(E$239*E$30)-(C244+D244)))</f>
        <v>0</v>
      </c>
      <c r="F244" s="50">
        <f>IF((+C135+D135+E135+F135)&lt;=(F$239*F$30),+F135,IF((+C135+D135+E135+F135)&gt;(F$239*F$30),(F$239*F$30)-(C244+D244+E244)))</f>
        <v>0</v>
      </c>
      <c r="G244" s="50">
        <f>IF((+C135+D135+E135+F135+G135)&lt;=(G$239*G$30),+G135,IF((+C135+D135+E135+F135+G135)&gt;(G$239*G$30),(G$239*G$30)-(C244+D244+E244+F244)))</f>
        <v>0</v>
      </c>
      <c r="H244" s="50">
        <f>IF((+C135+D135+E135+F135+G135+H135)&lt;=(H$239*H$30),+H135,IF((+C135+D135+E135+F135+G135+H135)&gt;(H$239*H$30),(H$239*H$30)-(C244+D244+E244+F244+G244)))</f>
        <v>0</v>
      </c>
      <c r="I244" s="50">
        <f>IF((+C135+D135+E135+F135+G135+H135+I135)&lt;=(I$239*I$30),+I135,IF((+C135+D135+E135+F135+G135+H135+I135)&gt;(I$239*I$30),(I$239*I$30)-(C244+D244+E244+F244+G244+H244)))</f>
        <v>0</v>
      </c>
      <c r="J244" s="50">
        <f>IF((+C135+D135+E135+F135+G135+H135+I135+J135)&lt;=(J$239*J$30),+J135,IF((+C135+D135+E135+F135+G135+H135+I135+J135)&gt;(J$239*J$30),(J$239*J$30)-(C244+D244+E244+F244+G244+H244+I244)))</f>
        <v>0</v>
      </c>
      <c r="K244" s="50">
        <f>IF((+C135+D135+E135+F135+G135+H135+I135+J135+K135)&lt;=(K$239*K$30),+K135,IF((+C135+D135+E135+F135+G135+H135+I135+J135+K135)&gt;(K$239*K$30),(K$239*K$30)-(C244+D244+E244+F244+G244+H244+I244+J244)))</f>
        <v>0</v>
      </c>
      <c r="L244" s="50">
        <f>IF((+C135+D135+E135+F135+G135+H135+I135+J135+K135+L135)&lt;=(L$239*L$30),+L135,IF((+C135+D135+E135+F135+G135+H135+I135+J135+K135+L135)&gt;(L$239*L$30),(L$239*L$30)-(C244+D244+E244+F244+G244+H244+I244+J244+K244)))</f>
        <v>0</v>
      </c>
      <c r="M244" s="50">
        <f>IF((+C135+D135+E135+F135+G135+H135+I135+J135+K135+L135+M135)&lt;=(M$239*M$30),+M135,IF((+C135+D135+E135+F135+G135+H135+I135+J135+K135+L135+M135)&gt;(M$239*M$30),(M$239*M$30)-(C244+D244+E244+F244+G244+H244+I244+J244+K244+L244)))</f>
        <v>0</v>
      </c>
      <c r="N244" s="50">
        <f>IF((+C135+D135+E135+F135+G135+H135+I135+J135+K135+L135+M135+N135)&lt;=(N$239*N$30),+N135,IF((+C135+D135+E135+F135+G135+H135+I135+J135+K135+L135+M135+N135)&gt;(N$239*N$30),(N$239*N$30)-(C244+D244+E244+F244+G244+H244+I244+J244+K244+L244+M244)))</f>
        <v>0</v>
      </c>
      <c r="O244" s="50">
        <f t="shared" si="123"/>
        <v>0</v>
      </c>
      <c r="R244" s="93"/>
      <c r="S244" s="93"/>
      <c r="T244" s="93"/>
      <c r="U244" s="93"/>
      <c r="V244" s="93"/>
      <c r="W244" s="93"/>
      <c r="X244" s="93"/>
      <c r="Y244" s="93"/>
      <c r="Z244" s="93"/>
      <c r="AA244" s="93"/>
      <c r="AB244" s="93"/>
      <c r="AC244" s="93"/>
      <c r="AD244" s="93"/>
      <c r="AG244" s="93"/>
      <c r="AH244" s="93"/>
      <c r="AI244" s="93"/>
      <c r="AJ244" s="93"/>
      <c r="AK244" s="93"/>
      <c r="AL244" s="93"/>
      <c r="AM244" s="93"/>
      <c r="AN244" s="93"/>
      <c r="AO244" s="93"/>
      <c r="AP244" s="93"/>
      <c r="AQ244" s="93"/>
      <c r="AR244" s="93"/>
      <c r="AS244" s="93"/>
    </row>
    <row r="245" spans="2:45" ht="11.25" customHeight="1">
      <c r="B245" s="44">
        <f t="shared" si="122"/>
        <v>0</v>
      </c>
      <c r="C245" s="50">
        <f>IF(+C136&lt;=(C$239*C$36),+C136,IF(+C136&gt;(C$239*C$36),(C$239*C$36)))</f>
        <v>0</v>
      </c>
      <c r="D245" s="50">
        <f>IF((+C136+D136)&lt;=(D$239*D$36),+D136,IF((+C136+D136)&gt;(D$239*D$36),(D$239*D$36)-C245))</f>
        <v>0</v>
      </c>
      <c r="E245" s="50">
        <f>IF((+C136+D136+E136)&lt;=(E$239*E$36),+E136,IF((+C136+D136+E136)&gt;(E$239*E$36),(E$239*E$36)-(C245+D245)))</f>
        <v>0</v>
      </c>
      <c r="F245" s="50">
        <f>IF((+C136+D136+E136+F136)&lt;=(F$239*F$36),+F136,IF((+C136+D136+E136+F136)&gt;(F$239*F$36),(F$239*F$36)-(C245+D245+E245)))</f>
        <v>0</v>
      </c>
      <c r="G245" s="50">
        <f>IF((+C136+D136+E136+F136+G136)&lt;=(G$239*G$36),+G136,IF((+C136+D136+E136+F136+G136)&gt;(G$239*G$36),(G$239*G$36)-(C245+D245+E245+F245)))</f>
        <v>0</v>
      </c>
      <c r="H245" s="50">
        <f>IF((+C136+D136+E136+F136+G136+H136)&lt;=(H$239*H$36),+H136,IF((+C136+D136+E136+F136+G136+H136)&gt;(H$239*H$36),(H$239*H$36)-(C245+D245+E245+F245+G245)))</f>
        <v>0</v>
      </c>
      <c r="I245" s="50">
        <f>IF((+C136+D136+E136+F136+G136+H136+I136)&lt;=(I$239*I$36),+I136,IF((+C136+D136+E136+F136+G136+H136+I136)&gt;(I$239*I$36),(I$239*I$36)-(C245+D245+E245+F245+G245+H245)))</f>
        <v>0</v>
      </c>
      <c r="J245" s="50">
        <f>IF((+C136+D136+E136+F136+G136+H136+I136+J136)&lt;=(J$239*J$36),+J136,IF((+C136+D136+E136+F136+G136+H136+I136+J136)&gt;(J$239*J$36),(J$239*J$36)-(C245+D245+E245+F245+G245+H245+I245)))</f>
        <v>0</v>
      </c>
      <c r="K245" s="50">
        <f>IF((+C136+D136+E136+F136+G136+H136+I136+J136+K136)&lt;=(K$239*K$36),+K136,IF((+C136+D136+E136+F136+G136+H136+I136+J136+K136)&gt;(K$239*K$36),(K$239*K$36)-(C245+D245+E245+F245+G245+H245+I245+J245)))</f>
        <v>0</v>
      </c>
      <c r="L245" s="50">
        <f>IF((+C136+D136+E136+F136+G136+H136+I136+J136+K136+L136)&lt;=(L$239*L$36),+L136,IF((+C136+D136+E136+F136+G136+H136+I136+J136+K136+L136)&gt;(L$239*L$36),(L$239*L$36)-(C245+D245+E245+F245+G245+H245+I245+J245+K245)))</f>
        <v>0</v>
      </c>
      <c r="M245" s="50">
        <f>IF((+C136+D136+E136+F136+G136+H136+I136+J136+K136+L136+M136)&lt;=(M$239*M$36),+M136,IF((+C136+D136+E136+F136+G136+H136+I136+J136+K136+L136+M136)&gt;(M$239*M$36),(M$239*M$36)-(C245+D245+E245+F245+G245+H245+I245+J245+K245+L245)))</f>
        <v>0</v>
      </c>
      <c r="N245" s="50">
        <f>IF((+C136+D136+E136+F136+G136+H136+I136+J136+K136+L136+M136+N136)&lt;=(N$239*N$36),+N136,IF((+C136+D136+E136+F136+G136+H136+I136+J136+K136+L136+M136+N136)&gt;(N$239*N$36),(N$239*N$36)-(C245+D245+E245+F245+G245+H245+I245+J245+K245+L245+M245)))</f>
        <v>0</v>
      </c>
      <c r="O245" s="50">
        <f t="shared" si="123"/>
        <v>0</v>
      </c>
      <c r="R245" s="93"/>
      <c r="S245" s="93"/>
      <c r="T245" s="93"/>
      <c r="U245" s="93"/>
      <c r="V245" s="93"/>
      <c r="W245" s="93"/>
      <c r="X245" s="93"/>
      <c r="Y245" s="93"/>
      <c r="Z245" s="93"/>
      <c r="AA245" s="93"/>
      <c r="AB245" s="93"/>
      <c r="AC245" s="93"/>
      <c r="AD245" s="93"/>
      <c r="AG245" s="93"/>
      <c r="AH245" s="93"/>
      <c r="AI245" s="93"/>
      <c r="AJ245" s="93"/>
      <c r="AK245" s="93"/>
      <c r="AL245" s="93"/>
      <c r="AM245" s="93"/>
      <c r="AN245" s="93"/>
      <c r="AO245" s="93"/>
      <c r="AP245" s="93"/>
      <c r="AQ245" s="93"/>
      <c r="AR245" s="93"/>
      <c r="AS245" s="93"/>
    </row>
    <row r="246" spans="2:45" ht="11.25" customHeight="1">
      <c r="B246" s="44">
        <f t="shared" si="122"/>
        <v>0</v>
      </c>
      <c r="C246" s="50">
        <f>IF(+C137&lt;=(C$239*C$42),+C137,IF(+C137&gt;(C$239*C$42),(C$239*C$42)))</f>
        <v>0</v>
      </c>
      <c r="D246" s="50">
        <f>IF((+C137+D137)&lt;=(D$239*D$42),+D137,IF((+C137+D137)&gt;(D$239*D$42),(D$239*D$42)-C246))</f>
        <v>0</v>
      </c>
      <c r="E246" s="50">
        <f>IF((+C137+D137+E137)&lt;=(E$239*E$42),+E137,IF((+C137+D137+E137)&gt;(E$239*E$42),(E$239*E$42)-(C246+D246)))</f>
        <v>0</v>
      </c>
      <c r="F246" s="50">
        <f>IF((+C137+D137+E137+F137)&lt;=(F$239*F$42),+F137,IF((+C137+D137+E137+F137)&gt;(F$239*F$42),(F$239*F$42)-(C246+D246+E246)))</f>
        <v>0</v>
      </c>
      <c r="G246" s="50">
        <f>IF((+C137+D137+E137+F137+G137)&lt;=(G$239*G$42),+G137,IF((+C137+D137+E137+F137+G137)&gt;(G$239*G$42),(G$239*G$42)-(C246+D246+E246+F246)))</f>
        <v>0</v>
      </c>
      <c r="H246" s="50">
        <f>IF((+C137+D137+E137+F137+G137+H137)&lt;=(H$239*H$42),+H137,IF((+C137+D137+E137+F137+G137+H137)&gt;(H$239*H$42),(H$239*H$42)-(C246+D246+E246+F246+G246)))</f>
        <v>0</v>
      </c>
      <c r="I246" s="50">
        <f>IF((+C137+D137+E137+F137+G137+H137+I137)&lt;=(I$239*I$42),+I137,IF((+C137+D137+E137+F137+G137+H137+I137)&gt;(I$239*I$42),(I$239*I$42)-(C246+D246+E246+F246+G246+H246)))</f>
        <v>0</v>
      </c>
      <c r="J246" s="50">
        <f>IF((+C137+D137+E137+F137+G137+H137+I137+J137)&lt;=(J$239*J$42),+J137,IF((+C137+D137+E137+F137+G137+H137+I137+J137)&gt;(J$239*J$42),(J$239*J$42)-(C246+D246+E246+F246+G246+H246+I246)))</f>
        <v>0</v>
      </c>
      <c r="K246" s="50">
        <f>IF((+C137+D137+E137+F137+G137+H137+I137+J137+K137)&lt;=(K$239*K$42),+K137,IF((+C137+D137+E137+F137+G137+H137+I137+J137+K137)&gt;(K$239*K$42),(K$239*K$42)-(C246+D246+E246+F246+G246+H246+I246+J246)))</f>
        <v>0</v>
      </c>
      <c r="L246" s="50">
        <f>IF((+C137+D137+E137+F137+G137+H137+I137+J137+K137+L137)&lt;=(L$239*L$42),+L137,IF((+C137+D137+E137+F137+G137+H137+I137+J137+K137+L137)&gt;(L$239*L$42),(L$239*L$42)-(C246+D246+E246+F246+G246+H246+I246+J246+K246)))</f>
        <v>0</v>
      </c>
      <c r="M246" s="50">
        <f>IF((+C137+D137+E137+F137+G137+H137+I137+J137+K137+L137+M137)&lt;=(M$239*M$42),+M137,IF((+C137+D137+E137+F137+G137+H137+I137+J137+K137+L137+M137)&gt;(M$239*M$42),(M$239*M$42)-(C246+D246+E246+F246+G246+H246+I246+J246+K246+L246)))</f>
        <v>0</v>
      </c>
      <c r="N246" s="50">
        <f>IF((+C137+D137+E137+F137+G137+H137+I137+J137+K137+L137+M137+N137)&lt;=(N$239*N$42),+N137,IF((+C137+D137+E137+F137+G137+H137+I137+J137+K137+L137+M137+N137)&gt;(N$239*N$42),(N$239*N$42)-(C246+D246+E246+F246+G246+H246+I246+J246+K246+L246+M246)))</f>
        <v>0</v>
      </c>
      <c r="O246" s="50">
        <f t="shared" si="123"/>
        <v>0</v>
      </c>
      <c r="R246" s="93"/>
      <c r="S246" s="93"/>
      <c r="T246" s="93"/>
      <c r="U246" s="93"/>
      <c r="V246" s="93"/>
      <c r="W246" s="93"/>
      <c r="X246" s="93"/>
      <c r="Y246" s="93"/>
      <c r="Z246" s="93"/>
      <c r="AA246" s="93"/>
      <c r="AB246" s="93"/>
      <c r="AC246" s="93"/>
      <c r="AD246" s="93"/>
      <c r="AG246" s="93"/>
      <c r="AH246" s="93"/>
      <c r="AI246" s="93"/>
      <c r="AJ246" s="93"/>
      <c r="AK246" s="93"/>
      <c r="AL246" s="93"/>
      <c r="AM246" s="93"/>
      <c r="AN246" s="93"/>
      <c r="AO246" s="93"/>
      <c r="AP246" s="93"/>
      <c r="AQ246" s="93"/>
      <c r="AR246" s="93"/>
      <c r="AS246" s="93"/>
    </row>
    <row r="247" spans="2:45" ht="11.25" customHeight="1">
      <c r="B247" s="44">
        <f t="shared" si="122"/>
        <v>0</v>
      </c>
      <c r="C247" s="50">
        <f>IF(+C138&lt;=(C$239*C$48),+C138,IF(+C138&gt;(C$239*C$48),(C$239*C$48)))</f>
        <v>0</v>
      </c>
      <c r="D247" s="50">
        <f>IF((+C138+D138)&lt;=(D$239*D$48),+D138,IF((+C138+D138)&gt;(D$239*D$48),(D$239*D$48)-C247))</f>
        <v>0</v>
      </c>
      <c r="E247" s="50">
        <f>IF((+C138+D138+E138)&lt;=(E$239*E$48),+E138,IF((+C138+D138+E138)&gt;(E$239*E$48),(E$239*E$48)-(C247+D247)))</f>
        <v>0</v>
      </c>
      <c r="F247" s="50">
        <f>IF((+C138+D138+E138+F138)&lt;=(F$239*F$48),+F138,IF((+C138+D138+E138+F138)&gt;(F$239*F$48),(F$239*F$48)-(C247+D247+E247)))</f>
        <v>0</v>
      </c>
      <c r="G247" s="50">
        <f>IF((+C138+D138+E138+F138+G138)&lt;=(G$239*G$48),+G138,IF((+C138+D138+E138+F138+G138)&gt;(G$239*G$48),(G$239*G$48)-(C247+D247+E247+F247)))</f>
        <v>0</v>
      </c>
      <c r="H247" s="50">
        <f>IF((+C138+D138+E138+F138+G138+H138)&lt;=(H$239*H$48),+H138,IF((+C138+D138+E138+F138+G138+H138)&gt;(H$239*H$48),(H$239*H$48)-(C247+D247+E247+F247+G247)))</f>
        <v>0</v>
      </c>
      <c r="I247" s="50">
        <f>IF((+C138+D138+E138+F138+G138+H138+I138)&lt;=(I$239*I$48),+I138,IF((+C138+D138+E138+F138+G138+H138+I138)&gt;(I$239*I$48),(I$239*I$48)-(C247+D247+E247+F247+G247+H247)))</f>
        <v>0</v>
      </c>
      <c r="J247" s="50">
        <f>IF((+C138+D138+E138+F138+G138+H138+I138+J138)&lt;=(J$239*J$48),+J138,IF((+C138+D138+E138+F138+G138+H138+I138+J138)&gt;(J$239*J$48),(J$239*J$48)-(C247+D247+E247+F247+G247+H247+I247)))</f>
        <v>0</v>
      </c>
      <c r="K247" s="50">
        <f>IF((+C138+D138+E138+F138+G138+H138+I138+J138+K138)&lt;=(K$239*K$48),+K138,IF((+C138+D138+E138+F138+G138+H138+I138+J138+K138)&gt;(K$239*K$48),(K$239*K$48)-(C247+D247+E247+F247+G247+H247+I247+J247)))</f>
        <v>0</v>
      </c>
      <c r="L247" s="50">
        <f>IF((+C138+D138+E138+F138+G138+H138+I138+J138+K138+L138)&lt;=(L$239*L$48),+L138,IF((+C138+D138+E138+F138+G138+H138+I138+J138+K138+L138)&gt;(L$239*L$48),(L$239*L$48)-(C247+D247+E247+F247+G247+H247+I247+J247+K247)))</f>
        <v>0</v>
      </c>
      <c r="M247" s="50">
        <f>IF((+C138+D138+E138+F138+G138+H138+I138+J138+K138+L138+M138)&lt;=(M$239*M$48),+M138,IF((+C138+D138+E138+F138+G138+H138+I138+J138+K138+L138+M138)&gt;(M$239*M$48),(M$239*M$48)-(C247+D247+E247+F247+G247+H247+I247+J247+K247+L247)))</f>
        <v>0</v>
      </c>
      <c r="N247" s="50">
        <f>IF((+C138+D138+E138+F138+G138+H138+I138+J138+K138+L138+M138+N138)&lt;=(N$239*N$48),+N138,IF((+C138+D138+E138+F138+G138+H138+I138+J138+K138+L138+M138+N138)&gt;(N$239*N$48),(N$239*N$48)-(C247+D247+E247+F247+G247+H247+I247+J247+K247+L247+M247)))</f>
        <v>0</v>
      </c>
      <c r="O247" s="50">
        <f t="shared" si="123"/>
        <v>0</v>
      </c>
      <c r="R247" s="93"/>
      <c r="S247" s="93"/>
      <c r="T247" s="93"/>
      <c r="U247" s="93"/>
      <c r="V247" s="93"/>
      <c r="W247" s="93"/>
      <c r="X247" s="93"/>
      <c r="Y247" s="93"/>
      <c r="Z247" s="93"/>
      <c r="AA247" s="93"/>
      <c r="AB247" s="93"/>
      <c r="AC247" s="93"/>
      <c r="AD247" s="93"/>
      <c r="AG247" s="93"/>
      <c r="AH247" s="93"/>
      <c r="AI247" s="93"/>
      <c r="AJ247" s="93"/>
      <c r="AK247" s="93"/>
      <c r="AL247" s="93"/>
      <c r="AM247" s="93"/>
      <c r="AN247" s="93"/>
      <c r="AO247" s="93"/>
      <c r="AP247" s="93"/>
      <c r="AQ247" s="93"/>
      <c r="AR247" s="93"/>
      <c r="AS247" s="93"/>
    </row>
    <row r="248" spans="2:45" ht="11.25" customHeight="1">
      <c r="B248" s="44">
        <f t="shared" si="122"/>
        <v>0</v>
      </c>
      <c r="C248" s="50">
        <f>IF(+C139&lt;=(C$239*C$54),+C139,IF(+C139&gt;(C$239*C$54),(C$239*C$54)))</f>
        <v>0</v>
      </c>
      <c r="D248" s="50">
        <f>IF((+C139+D139)&lt;=(D$239*D$54),+D139,IF((+C139+D139)&gt;(D$239*D$54),(D$239*D$54)-C248))</f>
        <v>0</v>
      </c>
      <c r="E248" s="50">
        <f>IF((+C139+D139+E139)&lt;=(E$239*E$54),+E139,IF((+C139+D139+E139)&gt;(E$239*E$54),(E$239*E$54)-(C248+D248)))</f>
        <v>0</v>
      </c>
      <c r="F248" s="50">
        <f>IF((+C139+D139+E139+F139)&lt;=(F$239*F$54),+F139,IF((+C139+D139+E139+F139)&gt;(F$239*F$54),(F$239*F$54)-(C248+D248+E248)))</f>
        <v>0</v>
      </c>
      <c r="G248" s="50">
        <f>IF((+C139+D139+E139+F139+G139)&lt;=(G$239*G$54),+G139,IF((+C139+D139+E139+F139+G139)&gt;(G$239*G$54),(G$239*G$54)-(C248+D248+E248+F248)))</f>
        <v>0</v>
      </c>
      <c r="H248" s="50">
        <f>IF((+C139+D139+E139+F139+G139+H139)&lt;=(H$239*H$54),+H139,IF((+C139+D139+E139+F139+G139+H139)&gt;(H$239*H$54),(H$239*H$54)-(C248+D248+E248+F248+G248)))</f>
        <v>0</v>
      </c>
      <c r="I248" s="50">
        <f>IF((+C139+D139+E139+F139+G139+H139+I139)&lt;=(I$239*I$54),+I139,IF((+C139+D139+E139+F139+G139+H139+I139)&gt;(I$239*I$54),(I$239*I$54)-(C248+D248+E248+F248+G248+H248)))</f>
        <v>0</v>
      </c>
      <c r="J248" s="50">
        <f>IF((+C139+D139+E139+F139+G139+H139+I139+J139)&lt;=(J$239*J$54),+J139,IF((+C139+D139+E139+F139+G139+H139+I139+J139)&gt;(J$239*J$54),(J$239*J$54)-(C248+D248+E248+F248+G248+H248+I248)))</f>
        <v>0</v>
      </c>
      <c r="K248" s="50">
        <f>IF((+C139+D139+E139+F139+G139+H139+I139+J139+K139)&lt;=(K$239*K$54),+K139,IF((+C139+D139+E139+F139+G139+H139+I139+J139+K139)&gt;(K$239*K$54),(K$239*K$54)-(C248+D248+E248+F248+G248+H248+I248+J248)))</f>
        <v>0</v>
      </c>
      <c r="L248" s="50">
        <f>IF((+C139+D139+E139+F139+G139+H139+I139+J139+K139+L139)&lt;=(L$239*L$54),+L139,IF((+C139+D139+E139+F139+G139+H139+I139+J139+K139+L139)&gt;(L$239*L$54),(L$239*L$54)-(C248+D248+E248+F248+G248+H248+I248+J248+K248)))</f>
        <v>0</v>
      </c>
      <c r="M248" s="50">
        <f>IF((+C139+D139+E139+F139+G139+H139+I139+J139+K139+L139+M139)&lt;=(M$239*M$54),+M139,IF((+C139+D139+E139+F139+G139+H139+I139+J139+K139+L139+M139)&gt;(M$239*M$54),(M$239*M$54)-(C248+D248+E248+F248+G248+H248+I248+J248+K248+L248)))</f>
        <v>0</v>
      </c>
      <c r="N248" s="50">
        <f>IF((+C139+D139+E139+F139+G139+H139+I139+J139+K139+L139+M139+N139)&lt;=(N$239*N$54),+N139,IF((+C139+D139+E139+F139+G139+H139+I139+J139+K139+L139+M139+N139)&gt;(N$239*N$54),(N$239*N$54)-(C248+D248+E248+F248+G248+H248+I248+J248+K248+L248+M248)))</f>
        <v>0</v>
      </c>
      <c r="O248" s="50">
        <f t="shared" si="123"/>
        <v>0</v>
      </c>
      <c r="R248" s="93"/>
      <c r="S248" s="93"/>
      <c r="T248" s="93"/>
      <c r="U248" s="93"/>
      <c r="V248" s="93"/>
      <c r="W248" s="93"/>
      <c r="X248" s="93"/>
      <c r="Y248" s="93"/>
      <c r="Z248" s="93"/>
      <c r="AA248" s="93"/>
      <c r="AB248" s="93"/>
      <c r="AC248" s="93"/>
      <c r="AD248" s="93"/>
      <c r="AG248" s="93"/>
      <c r="AH248" s="93"/>
      <c r="AI248" s="93"/>
      <c r="AJ248" s="93"/>
      <c r="AK248" s="93"/>
      <c r="AL248" s="93"/>
      <c r="AM248" s="93"/>
      <c r="AN248" s="93"/>
      <c r="AO248" s="93"/>
      <c r="AP248" s="93"/>
      <c r="AQ248" s="93"/>
      <c r="AR248" s="93"/>
      <c r="AS248" s="93"/>
    </row>
    <row r="249" spans="2:45" ht="11.25" customHeight="1">
      <c r="B249" s="44">
        <f t="shared" si="122"/>
        <v>0</v>
      </c>
      <c r="C249" s="50">
        <f>IF(+C140&lt;=(C$239*C$60),+C140,IF(+C140&gt;(C$239*C$60),(C$239*C$60)))</f>
        <v>0</v>
      </c>
      <c r="D249" s="50">
        <f>IF((+C140+D140)&lt;=(D$239*D$60),+D140,IF((+C140+D140)&gt;(D$239*D$60),(D$239*D$60)-C249))</f>
        <v>0</v>
      </c>
      <c r="E249" s="50">
        <f>IF((+C140+D140+E140)&lt;=(E$239*E$60),+E140,IF((+C140+D140+E140)&gt;(E$239*E$60),(E$239*E$60)-(C249+D249)))</f>
        <v>0</v>
      </c>
      <c r="F249" s="50">
        <f>IF((+C140+D140+E140+F140)&lt;=(F$239*F$60),+F140,IF((+C140+D140+E140+F140)&gt;(F$239*F$60),(F$239*F$60)-(C249+D249+E249)))</f>
        <v>0</v>
      </c>
      <c r="G249" s="50">
        <f>IF((+C140+D140+E140+F140+G140)&lt;=(G$239*G$60),+G140,IF((+C140+D140+E140+F140+G140)&gt;(G$239*G$60),(G$239*G$60)-(C249+D249+E249+F249)))</f>
        <v>0</v>
      </c>
      <c r="H249" s="50">
        <f>IF((+C140+D140+E140+F140+G140+H140)&lt;=(H$239*H$60),+H140,IF((+C140+D140+E140+F140+G140+H140)&gt;(H$239*H$60),(H$239*H$60)-(C249+D249+E249+F249+G249)))</f>
        <v>0</v>
      </c>
      <c r="I249" s="50">
        <f>IF((+C140+D140+E140+F140+G140+H140+I140)&lt;=(I$239*I$60),+I140,IF((+C140+D140+E140+F140+G140+H140+I140)&gt;(I$239*I$60),(I$239*I$60)-(C249+D249+E249+F249+G249+H249)))</f>
        <v>0</v>
      </c>
      <c r="J249" s="50">
        <f>IF((+C140+D140+E140+F140+G140+H140+I140+J140)&lt;=(J$239*J$60),+J140,IF((+C140+D140+E140+F140+G140+H140+I140+J140)&gt;(J$239*J$60),(J$239*J$60)-(C249+D249+E249+F249+G249+H249+I249)))</f>
        <v>0</v>
      </c>
      <c r="K249" s="50">
        <f>IF((+C140+D140+E140+F140+G140+H140+I140+J140+K140)&lt;=(K$239*K$60),+K140,IF((+C140+D140+E140+F140+G140+H140+I140+J140+K140)&gt;(K$239*K$60),(K$239*K$60)-(C249+D249+E249+F249+G249+H249+I249+J249)))</f>
        <v>0</v>
      </c>
      <c r="L249" s="50">
        <f>IF((+C140+D140+E140+F140+G140+H140+I140+J140+K140+L140)&lt;=(L$239*L$60),+L140,IF((+C140+D140+E140+F140+G140+H140+I140+J140+K140+L140)&gt;(L$239*L$60),(L$239*L$60)-(C249+D249+E249+F249+G249+H249+I249+J249+K249)))</f>
        <v>0</v>
      </c>
      <c r="M249" s="50">
        <f>IF((+C140+D140+E140+F140+G140+H140+I140+J140+K140+L140+M140)&lt;=(M$239*M$60),+M140,IF((+C140+D140+E140+F140+G140+H140+I140+J140+K140+L140+M140)&gt;(M$239*M$60),(M$239*M$60)-(C249+D249+E249+F249+G249+H249+I249+J249+K249+L249)))</f>
        <v>0</v>
      </c>
      <c r="N249" s="50">
        <f>IF((+C140+D140+E140+F140+G140+H140+I140+J140+K140+L140+M140+N140)&lt;=(N$239*N$60),+N140,IF((+C140+D140+E140+F140+G140+H140+I140+J140+K140+L140+M140+N140)&gt;(N$239*N$60),(N$239*N$60)-(C249+D249+E249+F249+G249+H249+I249+J249+K249+L249+M249)))</f>
        <v>0</v>
      </c>
      <c r="O249" s="50">
        <f t="shared" si="123"/>
        <v>0</v>
      </c>
      <c r="R249" s="93"/>
      <c r="S249" s="93"/>
      <c r="T249" s="93"/>
      <c r="U249" s="93"/>
      <c r="V249" s="93"/>
      <c r="W249" s="93"/>
      <c r="X249" s="93"/>
      <c r="Y249" s="93"/>
      <c r="Z249" s="93"/>
      <c r="AA249" s="93"/>
      <c r="AB249" s="93"/>
      <c r="AC249" s="93"/>
      <c r="AD249" s="93"/>
      <c r="AG249" s="93"/>
      <c r="AH249" s="93"/>
      <c r="AI249" s="93"/>
      <c r="AJ249" s="93"/>
      <c r="AK249" s="93"/>
      <c r="AL249" s="93"/>
      <c r="AM249" s="93"/>
      <c r="AN249" s="93"/>
      <c r="AO249" s="93"/>
      <c r="AP249" s="93"/>
      <c r="AQ249" s="93"/>
      <c r="AR249" s="93"/>
      <c r="AS249" s="93"/>
    </row>
    <row r="250" spans="2:45" ht="11.25" customHeight="1">
      <c r="B250" s="44">
        <f t="shared" si="122"/>
        <v>0</v>
      </c>
      <c r="C250" s="50">
        <f>IF(+C141&lt;=(C$239*C$66),+C141,IF(+C141&gt;(C$239*C$66),(C$239*C$66)))</f>
        <v>0</v>
      </c>
      <c r="D250" s="50">
        <f>IF((+C141+D141)&lt;=(D$239*D$66),+D141,IF((+C141+D141)&gt;(D$239*D$66),(D$239*D$66)-C250))</f>
        <v>0</v>
      </c>
      <c r="E250" s="50">
        <f>IF((+C141+D141+E141)&lt;=(E$239*E$66),+E141,IF((+C141+D141+E141)&gt;(E$239*E$66),(E$239*E$66)-(C250+D250)))</f>
        <v>0</v>
      </c>
      <c r="F250" s="50">
        <f>IF((+C141+D141+E141+F141)&lt;=(F$239*F$66),+F141,IF((+C141+D141+E141+F141)&gt;(F$239*F$66),(F$239*F$66)-(C250+D250+E250)))</f>
        <v>0</v>
      </c>
      <c r="G250" s="50">
        <f>IF((+C141+D141+E141+F141+G141)&lt;=(G$239*G$66),+G141,IF((+C141+D141+E141+F141+G141)&gt;(G$239*G$66),(G$239*G$66)-(C250+D250+E250+F250)))</f>
        <v>0</v>
      </c>
      <c r="H250" s="50">
        <f>IF((+C141+D141+E141+F141+G141+H141)&lt;=(H$239*H$66),+H141,IF((+C141+D141+E141+F141+G141+H141)&gt;(H$239*H$66),(H$239*H$66)-(C250+D250+E250+F250+G250)))</f>
        <v>0</v>
      </c>
      <c r="I250" s="50">
        <f>IF((+C141+D141+E141+F141+G141+H141+I141)&lt;=(I$239*I$66),+I141,IF((+C141+D141+E141+F141+G141+H141+I141)&gt;(I$239*I$66),(I$239*I$66)-(C250+D250+E250+F250+G250+H250)))</f>
        <v>0</v>
      </c>
      <c r="J250" s="50">
        <f>IF((+C141+D141+E141+F141+G141+H141+I141+J141)&lt;=(J$239*J$66),+J141,IF((+C141+D141+E141+F141+G141+H141+I141+J141)&gt;(J$239*J$66),(J$239*J$66)-(C250+D250+E250+F250+G250+H250+I250)))</f>
        <v>0</v>
      </c>
      <c r="K250" s="50">
        <f>IF((+C141+D141+E141+F141+G141+H141+I141+J141+K141)&lt;=(K$239*K$66),+K141,IF((+C141+D141+E141+F141+G141+H141+I141+J141+K141)&gt;(K$239*K$66),(K$239*K$66)-(C250+D250+E250+F250+G250+H250+I250+J250)))</f>
        <v>0</v>
      </c>
      <c r="L250" s="50">
        <f>IF((+C141+D141+E141+F141+G141+H141+I141+J141+K141+L141)&lt;=(L$239*L$66),+L141,IF((+C141+D141+E141+F141+G141+H141+I141+J141+K141+L141)&gt;(L$239*L$66),(L$239*L$66)-(C250+D250+E250+F250+G250+H250+I250+J250+K250)))</f>
        <v>0</v>
      </c>
      <c r="M250" s="50">
        <f>IF((+C141+D141+E141+F141+G141+H141+I141+J141+K141+L141+M141)&lt;=(M$239*M$66),+M141,IF((+C141+D141+E141+F141+G141+H141+I141+J141+K141+L141+M141)&gt;(M$239*M$66),(M$239*M$66)-(C250+D250+E250+F250+G250+H250+I250+J250+K250+L250)))</f>
        <v>0</v>
      </c>
      <c r="N250" s="50">
        <f>IF((+C141+D141+E141+F141+G141+H141+I141+J141+K141+L141+M141+N141)&lt;=(N$239*N$66),+N141,IF((+C141+D141+E141+F141+G141+H141+I141+J141+K141+L141+M141+N141)&gt;(N$239*N$66),(N$239*N$66)-(C250+D250+E250+F250+G250+H250+I250+J250+K250+L250+M250)))</f>
        <v>0</v>
      </c>
      <c r="O250" s="50">
        <f t="shared" si="123"/>
        <v>0</v>
      </c>
      <c r="R250" s="93"/>
      <c r="S250" s="93"/>
      <c r="T250" s="93"/>
      <c r="U250" s="93"/>
      <c r="V250" s="93"/>
      <c r="W250" s="93"/>
      <c r="X250" s="93"/>
      <c r="Y250" s="93"/>
      <c r="Z250" s="93"/>
      <c r="AA250" s="93"/>
      <c r="AB250" s="93"/>
      <c r="AC250" s="93"/>
      <c r="AD250" s="93"/>
      <c r="AG250" s="93"/>
      <c r="AH250" s="93"/>
      <c r="AI250" s="93"/>
      <c r="AJ250" s="93"/>
      <c r="AK250" s="93"/>
      <c r="AL250" s="93"/>
      <c r="AM250" s="93"/>
      <c r="AN250" s="93"/>
      <c r="AO250" s="93"/>
      <c r="AP250" s="93"/>
      <c r="AQ250" s="93"/>
      <c r="AR250" s="93"/>
      <c r="AS250" s="93"/>
    </row>
    <row r="251" spans="2:45" ht="11.25" customHeight="1">
      <c r="B251" s="44">
        <f t="shared" si="122"/>
        <v>0</v>
      </c>
      <c r="C251" s="50">
        <f>IF(+C142&lt;=(C$239*C$72),+C142,IF(+C142&gt;(C$239*C$72),(C$239*C$72)))</f>
        <v>0</v>
      </c>
      <c r="D251" s="50">
        <f>IF((+C142+D142)&lt;=(D$239*D$72),+D142,IF((+C142+D142)&gt;(D$239*D$72),(D$239*D$72)-C251))</f>
        <v>0</v>
      </c>
      <c r="E251" s="50">
        <f>IF((+C142+D142+E142)&lt;=(E$239*E$72),+E142,IF((+C142+D142+E142)&gt;(E$239*E$72),(E$239*E$72)-(C251+D251)))</f>
        <v>0</v>
      </c>
      <c r="F251" s="50">
        <f>IF((+C142+D142+E142+F142)&lt;=(F$239*F$72),+F142,IF((+C142+D142+E142+F142)&gt;(F$239*F$72),(F$239*F$72)-(C251+D251+E251)))</f>
        <v>0</v>
      </c>
      <c r="G251" s="50">
        <f>IF((+C142+D142+E142+F142+G142)&lt;=(G$239*G$72),+G142,IF((+C142+D142+E142+F142+G142)&gt;(G$239*G$72),(G$239*G$72)-(C251+D251+E251+F251)))</f>
        <v>0</v>
      </c>
      <c r="H251" s="50">
        <f>IF((+C142+D142+E142+F142+G142+H142)&lt;=(H$239*H$72),+H142,IF((+C142+D142+E142+F142+G142+H142)&gt;(H$239*H$72),(H$239*H$72)-(C251+D251+E251+F251+G251)))</f>
        <v>0</v>
      </c>
      <c r="I251" s="50">
        <f>IF((+C142+D142+E142+F142+G142+H142+I142)&lt;=(I$239*I$72),+I142,IF((+C142+D142+E142+F142+G142+H142+I142)&gt;(I$239*I$72),(I$239*I$72)-(C251+D251+E251+F251+G251+H251)))</f>
        <v>0</v>
      </c>
      <c r="J251" s="50">
        <f>IF((+C142+D142+E142+F142+G142+H142+I142+J142)&lt;=(J$239*J$72),+J142,IF((+C142+D142+E142+F142+G142+H142+I142+J142)&gt;(J$239*J$72),(J$239*J$72)-(C251+D251+E251+F251+G251+H251+I251)))</f>
        <v>0</v>
      </c>
      <c r="K251" s="50">
        <f>IF((+C142+D142+E142+F142+G142+H142+I142+J142+K142)&lt;=(K$239*K$72),+K142,IF((+C142+D142+E142+F142+G142+H142+I142+J142+K142)&gt;(K$239*K$72),(K$239*K$72)-(C251+D251+E251+F251+G251+H251+I251+J251)))</f>
        <v>0</v>
      </c>
      <c r="L251" s="50">
        <f>IF((+C142+D142+E142+F142+G142+H142+I142+J142+K142+L142)&lt;=(L$239*L$72),+L142,IF((+C142+D142+E142+F142+G142+H142+I142+J142+K142+L142)&gt;(L$239*L$72),(L$239*L$72)-(C251+D251+E251+F251+G251+H251+I251+J251+K251)))</f>
        <v>0</v>
      </c>
      <c r="M251" s="50">
        <f>IF((+C142+D142+E142+F142+G142+H142+I142+J142+K142+L142+M142)&lt;=(M$239*M$66),+M142,IF((+C142+D142+E142+F142+G142+H142+I142+J142+K142+L142+M142)&gt;(M$239*M$66),(M$239*M$66)-(C251+D251+E251+F251+G251+H251+I251+J251+K251+L251)))</f>
        <v>0</v>
      </c>
      <c r="N251" s="50">
        <f>IF((+C142+D142+E142+F142+G142+H142+I142+J142+K142+L142+M142+N142)&lt;=(N$239*N$66),+N142,IF((+C142+D142+E142+F142+G142+H142+I142+J142+K142+L142+M142+N142)&gt;(N$239*N$66),(N$239*N$66)-(C251+D251+E251+F251+G251+H251+I251+J251+K251+L251+M251)))</f>
        <v>0</v>
      </c>
      <c r="O251" s="50">
        <f t="shared" si="123"/>
        <v>0</v>
      </c>
      <c r="R251" s="93"/>
      <c r="S251" s="93"/>
      <c r="T251" s="93"/>
      <c r="U251" s="93"/>
      <c r="V251" s="93"/>
      <c r="W251" s="93"/>
      <c r="X251" s="93"/>
      <c r="Y251" s="93"/>
      <c r="Z251" s="93"/>
      <c r="AA251" s="93"/>
      <c r="AB251" s="93"/>
      <c r="AC251" s="93"/>
      <c r="AD251" s="93"/>
      <c r="AG251" s="93"/>
      <c r="AH251" s="93"/>
      <c r="AI251" s="93"/>
      <c r="AJ251" s="93"/>
      <c r="AK251" s="93"/>
      <c r="AL251" s="93"/>
      <c r="AM251" s="93"/>
      <c r="AN251" s="93"/>
      <c r="AO251" s="93"/>
      <c r="AP251" s="93"/>
      <c r="AQ251" s="93"/>
      <c r="AR251" s="93"/>
      <c r="AS251" s="93"/>
    </row>
    <row r="252" spans="2:45" ht="11.25" customHeight="1">
      <c r="B252" s="44">
        <f t="shared" si="122"/>
        <v>0</v>
      </c>
      <c r="C252" s="50">
        <f>IF(+C143&lt;=(C$239*C$78),+C143,IF(+C143&gt;(C$239*C$78),(C$239*C$78)))</f>
        <v>0</v>
      </c>
      <c r="D252" s="50">
        <f>IF((+C143+D143)&lt;=(D$239*D$78),+D143,IF((+C143+D143)&gt;(D$239*D$78),(D$239*D$78)-C252))</f>
        <v>0</v>
      </c>
      <c r="E252" s="50">
        <f>IF((+C143+D143+E143)&lt;=(E$239*E$78),+E143,IF((+C143+D143+E143)&gt;(E$239*E$78),(E$239*E$78)-(C252+D252)))</f>
        <v>0</v>
      </c>
      <c r="F252" s="50">
        <f>IF((+C143+D143+E143+F143)&lt;=(F$239*F$78),+F143,IF((+C143+D143+E143+F143)&gt;(F$239*F$78),(F$239*F$78)-(C252+D252+E252)))</f>
        <v>0</v>
      </c>
      <c r="G252" s="50">
        <f>IF((+C143+D143+E143+F143+G143)&lt;=(G$239*G$78),+G143,IF((+C143+D143+E143+F143+G143)&gt;(G$239*G$78),(G$239*G$78)-(C252+D252+E252+F252)))</f>
        <v>0</v>
      </c>
      <c r="H252" s="50">
        <f>IF((+C143+D143+E143+F143+G143+H143)&lt;=(H$239*H$78),+H143,IF((+C143+D143+E143+F143+G143+H143)&gt;(H$239*H$78),(H$239*G$78)-(C252+D252+E252+F252+G252)))</f>
        <v>0</v>
      </c>
      <c r="I252" s="50">
        <f>IF((+C143+D143+E143+F143+G143+H143+I143)&lt;=(I$239*I$78),+I143,IF((+C143+D143+E143+F143+G143+H143+I143)&gt;(I$239*I$78),(I$239*I$78)-(C252+D252+E252+F252+G252+H252)))</f>
        <v>0</v>
      </c>
      <c r="J252" s="50">
        <f>IF((+C143+D143+E143+F143+G143+H143+I143+J143)&lt;=(J$239*J$78),+J143,IF((+C143+D143+E143+F143+G143+H143+I143+J143)&gt;(J$239*J$78),(J$239*J$78)-(C252+D252+E252+F252+G252+H252+I252)))</f>
        <v>0</v>
      </c>
      <c r="K252" s="50">
        <f>IF((+C143+D143+E143+F143+G143+H143+I143+J143+K143)&lt;=(K$239*K$78),+K143,IF((+C143+D143+E143+F143+G143+H143+I143+J143+K143)&gt;(K$239*K$78),(K$239*K$78)-(C252+D252+E252+F252+G252+H252+I252+J252)))</f>
        <v>0</v>
      </c>
      <c r="L252" s="50">
        <f>IF((+C143+D143+E143+F143+G143+H143+I143+J143+K143+L143)&lt;=(L$239*L$78),+L143,IF((+C143+D143+E143+F143+G143+H143+I143+J143+K143+L143)&gt;(L$239*L$78),(L$239*L$78)-(C252+D252+E252+F252+G252+H252+I252+J252+K252)))</f>
        <v>0</v>
      </c>
      <c r="M252" s="50">
        <f>IF((+C143+D143+E143+F143+G143+H143+I143+J143+K143+L143+M143)&lt;=(M$239*M$78),+M143,IF((+C143+D143+E143+F143+G143+H143+I143+J143+K143+L143+M143)&gt;(M$239*M$78),(M$239*M$78)-(C252+D252+E252+F252+G252+H252+I252+J252+K252+L252)))</f>
        <v>0</v>
      </c>
      <c r="N252" s="50">
        <f>IF((+C143+D143+E143+F143+G143+H143+I143+J143+K143+L143+M143+N143)&lt;=(N$239*N$78),+N143,IF((+C143+D143+E143+F143+G143+H143+I143+J143+K143+L143+M143+N143)&gt;(N$239*N$78),(N$239*N$78)-(C252+D252+E252+F252+G252+H252+I252+J252+K252+L252+M252)))</f>
        <v>0</v>
      </c>
      <c r="O252" s="50">
        <f t="shared" si="123"/>
        <v>0</v>
      </c>
      <c r="R252" s="93"/>
      <c r="S252" s="93"/>
      <c r="T252" s="93"/>
      <c r="U252" s="93"/>
      <c r="V252" s="93"/>
      <c r="W252" s="93"/>
      <c r="X252" s="93"/>
      <c r="Y252" s="93"/>
      <c r="Z252" s="93"/>
      <c r="AA252" s="93"/>
      <c r="AB252" s="93"/>
      <c r="AC252" s="93"/>
      <c r="AD252" s="93"/>
      <c r="AG252" s="93"/>
      <c r="AH252" s="93"/>
      <c r="AI252" s="93"/>
      <c r="AJ252" s="93"/>
      <c r="AK252" s="93"/>
      <c r="AL252" s="93"/>
      <c r="AM252" s="93"/>
      <c r="AN252" s="93"/>
      <c r="AO252" s="93"/>
      <c r="AP252" s="93"/>
      <c r="AQ252" s="93"/>
      <c r="AR252" s="93"/>
      <c r="AS252" s="93"/>
    </row>
    <row r="253" spans="2:45" ht="11.25" customHeight="1">
      <c r="B253" s="11" t="s">
        <v>111</v>
      </c>
      <c r="C253" s="50"/>
      <c r="D253" s="50"/>
      <c r="E253" s="50"/>
      <c r="F253" s="50"/>
      <c r="G253" s="50"/>
      <c r="H253" s="50"/>
      <c r="I253" s="50"/>
      <c r="J253" s="50"/>
      <c r="K253" s="50"/>
      <c r="L253" s="50"/>
      <c r="M253" s="50"/>
      <c r="N253" s="50"/>
      <c r="O253" s="50"/>
      <c r="Q253" s="51"/>
      <c r="R253" s="93"/>
      <c r="S253" s="93"/>
      <c r="T253" s="93"/>
      <c r="U253" s="93"/>
      <c r="V253" s="93"/>
      <c r="W253" s="93"/>
      <c r="X253" s="93"/>
      <c r="Y253" s="93"/>
      <c r="Z253" s="93"/>
      <c r="AA253" s="93"/>
      <c r="AB253" s="93"/>
      <c r="AC253" s="93"/>
      <c r="AD253" s="93"/>
      <c r="AF253" s="51"/>
      <c r="AG253" s="93"/>
      <c r="AH253" s="93"/>
      <c r="AI253" s="93"/>
      <c r="AJ253" s="93"/>
      <c r="AK253" s="93"/>
      <c r="AL253" s="93"/>
      <c r="AM253" s="93"/>
      <c r="AN253" s="93"/>
      <c r="AO253" s="93"/>
      <c r="AP253" s="93"/>
      <c r="AQ253" s="93"/>
      <c r="AR253" s="93"/>
      <c r="AS253" s="93"/>
    </row>
    <row r="254" spans="2:45" ht="11.25" customHeight="1">
      <c r="B254" s="44">
        <f>+B241</f>
        <v>0</v>
      </c>
      <c r="C254" s="50">
        <f>+C$238*C241</f>
        <v>0</v>
      </c>
      <c r="D254" s="50">
        <f t="shared" ref="D254:N254" si="124">+D$238*D241</f>
        <v>0</v>
      </c>
      <c r="E254" s="50">
        <f t="shared" si="124"/>
        <v>0</v>
      </c>
      <c r="F254" s="50">
        <f t="shared" si="124"/>
        <v>0</v>
      </c>
      <c r="G254" s="50">
        <f t="shared" si="124"/>
        <v>0</v>
      </c>
      <c r="H254" s="50">
        <f t="shared" si="124"/>
        <v>0</v>
      </c>
      <c r="I254" s="50">
        <f t="shared" si="124"/>
        <v>0</v>
      </c>
      <c r="J254" s="50">
        <f t="shared" si="124"/>
        <v>0</v>
      </c>
      <c r="K254" s="50">
        <f t="shared" si="124"/>
        <v>0</v>
      </c>
      <c r="L254" s="50">
        <f t="shared" si="124"/>
        <v>0</v>
      </c>
      <c r="M254" s="50">
        <f t="shared" si="124"/>
        <v>0</v>
      </c>
      <c r="N254" s="50">
        <f t="shared" si="124"/>
        <v>0</v>
      </c>
      <c r="O254" s="50">
        <f>SUM(C254:N254)</f>
        <v>0</v>
      </c>
      <c r="R254" s="93"/>
      <c r="S254" s="93"/>
      <c r="T254" s="93"/>
      <c r="U254" s="93"/>
      <c r="V254" s="93"/>
      <c r="W254" s="93"/>
      <c r="X254" s="93"/>
      <c r="Y254" s="93"/>
      <c r="Z254" s="93"/>
      <c r="AA254" s="93"/>
      <c r="AB254" s="93"/>
      <c r="AC254" s="93"/>
      <c r="AD254" s="93"/>
      <c r="AG254" s="93"/>
      <c r="AH254" s="93"/>
      <c r="AI254" s="93"/>
      <c r="AJ254" s="93"/>
      <c r="AK254" s="93"/>
      <c r="AL254" s="93"/>
      <c r="AM254" s="93"/>
      <c r="AN254" s="93"/>
      <c r="AO254" s="93"/>
      <c r="AP254" s="93"/>
      <c r="AQ254" s="93"/>
      <c r="AR254" s="93"/>
      <c r="AS254" s="93"/>
    </row>
    <row r="255" spans="2:45" ht="11.25" customHeight="1">
      <c r="B255" s="44">
        <f>+B242</f>
        <v>0</v>
      </c>
      <c r="C255" s="50">
        <f t="shared" ref="C255:N265" si="125">+C$238*C242</f>
        <v>0</v>
      </c>
      <c r="D255" s="50">
        <f t="shared" si="125"/>
        <v>0</v>
      </c>
      <c r="E255" s="50">
        <f t="shared" si="125"/>
        <v>0</v>
      </c>
      <c r="F255" s="50">
        <f t="shared" si="125"/>
        <v>0</v>
      </c>
      <c r="G255" s="50">
        <f t="shared" si="125"/>
        <v>0</v>
      </c>
      <c r="H255" s="50">
        <f t="shared" si="125"/>
        <v>0</v>
      </c>
      <c r="I255" s="50">
        <f t="shared" si="125"/>
        <v>0</v>
      </c>
      <c r="J255" s="50">
        <f t="shared" si="125"/>
        <v>0</v>
      </c>
      <c r="K255" s="50">
        <f t="shared" si="125"/>
        <v>0</v>
      </c>
      <c r="L255" s="50">
        <f t="shared" si="125"/>
        <v>0</v>
      </c>
      <c r="M255" s="50">
        <f t="shared" si="125"/>
        <v>0</v>
      </c>
      <c r="N255" s="50">
        <f t="shared" si="125"/>
        <v>0</v>
      </c>
      <c r="O255" s="50">
        <f>SUM(C255:N255)</f>
        <v>0</v>
      </c>
      <c r="R255" s="93"/>
      <c r="S255" s="93"/>
      <c r="T255" s="93"/>
      <c r="U255" s="93"/>
      <c r="V255" s="93"/>
      <c r="W255" s="93"/>
      <c r="X255" s="93"/>
      <c r="Y255" s="93"/>
      <c r="Z255" s="93"/>
      <c r="AA255" s="93"/>
      <c r="AB255" s="93"/>
      <c r="AC255" s="93"/>
      <c r="AD255" s="93"/>
      <c r="AG255" s="93"/>
      <c r="AH255" s="93"/>
      <c r="AI255" s="93"/>
      <c r="AJ255" s="93"/>
      <c r="AK255" s="93"/>
      <c r="AL255" s="93"/>
      <c r="AM255" s="93"/>
      <c r="AN255" s="93"/>
      <c r="AO255" s="93"/>
      <c r="AP255" s="93"/>
      <c r="AQ255" s="93"/>
      <c r="AR255" s="93"/>
      <c r="AS255" s="93"/>
    </row>
    <row r="256" spans="2:45" ht="11.25" customHeight="1">
      <c r="B256" s="44">
        <f>+B243</f>
        <v>0</v>
      </c>
      <c r="C256" s="50">
        <f t="shared" si="125"/>
        <v>0</v>
      </c>
      <c r="D256" s="50">
        <f t="shared" si="125"/>
        <v>0</v>
      </c>
      <c r="E256" s="50">
        <f t="shared" si="125"/>
        <v>0</v>
      </c>
      <c r="F256" s="50">
        <f t="shared" si="125"/>
        <v>0</v>
      </c>
      <c r="G256" s="50">
        <f t="shared" si="125"/>
        <v>0</v>
      </c>
      <c r="H256" s="50">
        <f t="shared" si="125"/>
        <v>0</v>
      </c>
      <c r="I256" s="50">
        <f t="shared" si="125"/>
        <v>0</v>
      </c>
      <c r="J256" s="50">
        <f t="shared" si="125"/>
        <v>0</v>
      </c>
      <c r="K256" s="50">
        <f t="shared" si="125"/>
        <v>0</v>
      </c>
      <c r="L256" s="50">
        <f t="shared" si="125"/>
        <v>0</v>
      </c>
      <c r="M256" s="50">
        <f t="shared" si="125"/>
        <v>0</v>
      </c>
      <c r="N256" s="50">
        <f t="shared" si="125"/>
        <v>0</v>
      </c>
      <c r="O256" s="50">
        <f>SUM(C256:N256)</f>
        <v>0</v>
      </c>
      <c r="R256" s="93"/>
      <c r="S256" s="93"/>
      <c r="T256" s="93"/>
      <c r="U256" s="93"/>
      <c r="V256" s="93"/>
      <c r="W256" s="93"/>
      <c r="X256" s="93"/>
      <c r="Y256" s="93"/>
      <c r="Z256" s="93"/>
      <c r="AA256" s="93"/>
      <c r="AB256" s="93"/>
      <c r="AC256" s="93"/>
      <c r="AD256" s="93"/>
      <c r="AG256" s="93"/>
      <c r="AH256" s="93"/>
      <c r="AI256" s="93"/>
      <c r="AJ256" s="93"/>
      <c r="AK256" s="93"/>
      <c r="AL256" s="93"/>
      <c r="AM256" s="93"/>
      <c r="AN256" s="93"/>
      <c r="AO256" s="93"/>
      <c r="AP256" s="93"/>
      <c r="AQ256" s="93"/>
      <c r="AR256" s="93"/>
      <c r="AS256" s="93"/>
    </row>
    <row r="257" spans="2:45" ht="11.25" customHeight="1">
      <c r="B257" s="44">
        <f>+B244</f>
        <v>0</v>
      </c>
      <c r="C257" s="50">
        <f t="shared" si="125"/>
        <v>0</v>
      </c>
      <c r="D257" s="50">
        <f t="shared" si="125"/>
        <v>0</v>
      </c>
      <c r="E257" s="50">
        <f t="shared" si="125"/>
        <v>0</v>
      </c>
      <c r="F257" s="50">
        <f t="shared" si="125"/>
        <v>0</v>
      </c>
      <c r="G257" s="50">
        <f t="shared" si="125"/>
        <v>0</v>
      </c>
      <c r="H257" s="50">
        <f t="shared" si="125"/>
        <v>0</v>
      </c>
      <c r="I257" s="50">
        <f t="shared" si="125"/>
        <v>0</v>
      </c>
      <c r="J257" s="50">
        <f t="shared" si="125"/>
        <v>0</v>
      </c>
      <c r="K257" s="50">
        <f t="shared" si="125"/>
        <v>0</v>
      </c>
      <c r="L257" s="50">
        <f t="shared" si="125"/>
        <v>0</v>
      </c>
      <c r="M257" s="50">
        <f t="shared" si="125"/>
        <v>0</v>
      </c>
      <c r="N257" s="50">
        <f t="shared" si="125"/>
        <v>0</v>
      </c>
      <c r="O257" s="50">
        <f t="shared" ref="O257:O265" si="126">SUM(C257:N257)</f>
        <v>0</v>
      </c>
      <c r="R257" s="93"/>
      <c r="S257" s="93"/>
      <c r="T257" s="93"/>
      <c r="U257" s="93"/>
      <c r="V257" s="93"/>
      <c r="W257" s="93"/>
      <c r="X257" s="93"/>
      <c r="Y257" s="93"/>
      <c r="Z257" s="93"/>
      <c r="AA257" s="93"/>
      <c r="AB257" s="93"/>
      <c r="AC257" s="93"/>
      <c r="AD257" s="93"/>
      <c r="AG257" s="93"/>
      <c r="AH257" s="93"/>
      <c r="AI257" s="93"/>
      <c r="AJ257" s="93"/>
      <c r="AK257" s="93"/>
      <c r="AL257" s="93"/>
      <c r="AM257" s="93"/>
      <c r="AN257" s="93"/>
      <c r="AO257" s="93"/>
      <c r="AP257" s="93"/>
      <c r="AQ257" s="93"/>
      <c r="AR257" s="93"/>
      <c r="AS257" s="93"/>
    </row>
    <row r="258" spans="2:45" ht="11.25" customHeight="1">
      <c r="B258" s="44">
        <f t="shared" ref="B258:B265" si="127">+B245</f>
        <v>0</v>
      </c>
      <c r="C258" s="50">
        <f t="shared" si="125"/>
        <v>0</v>
      </c>
      <c r="D258" s="50">
        <f t="shared" si="125"/>
        <v>0</v>
      </c>
      <c r="E258" s="50">
        <f t="shared" si="125"/>
        <v>0</v>
      </c>
      <c r="F258" s="50">
        <f t="shared" si="125"/>
        <v>0</v>
      </c>
      <c r="G258" s="50">
        <f t="shared" si="125"/>
        <v>0</v>
      </c>
      <c r="H258" s="50">
        <f t="shared" si="125"/>
        <v>0</v>
      </c>
      <c r="I258" s="50">
        <f t="shared" si="125"/>
        <v>0</v>
      </c>
      <c r="J258" s="50">
        <f t="shared" si="125"/>
        <v>0</v>
      </c>
      <c r="K258" s="50">
        <f t="shared" si="125"/>
        <v>0</v>
      </c>
      <c r="L258" s="50">
        <f t="shared" si="125"/>
        <v>0</v>
      </c>
      <c r="M258" s="50">
        <f t="shared" si="125"/>
        <v>0</v>
      </c>
      <c r="N258" s="50">
        <f t="shared" si="125"/>
        <v>0</v>
      </c>
      <c r="O258" s="50">
        <f t="shared" si="126"/>
        <v>0</v>
      </c>
      <c r="R258" s="93"/>
      <c r="S258" s="93"/>
      <c r="T258" s="93"/>
      <c r="U258" s="93"/>
      <c r="V258" s="93"/>
      <c r="W258" s="93"/>
      <c r="X258" s="93"/>
      <c r="Y258" s="93"/>
      <c r="Z258" s="93"/>
      <c r="AA258" s="93"/>
      <c r="AB258" s="93"/>
      <c r="AC258" s="93"/>
      <c r="AD258" s="93"/>
      <c r="AG258" s="93"/>
      <c r="AH258" s="93"/>
      <c r="AI258" s="93"/>
      <c r="AJ258" s="93"/>
      <c r="AK258" s="93"/>
      <c r="AL258" s="93"/>
      <c r="AM258" s="93"/>
      <c r="AN258" s="93"/>
      <c r="AO258" s="93"/>
      <c r="AP258" s="93"/>
      <c r="AQ258" s="93"/>
      <c r="AR258" s="93"/>
      <c r="AS258" s="93"/>
    </row>
    <row r="259" spans="2:45" ht="11.25" customHeight="1">
      <c r="B259" s="44">
        <f t="shared" si="127"/>
        <v>0</v>
      </c>
      <c r="C259" s="50">
        <f t="shared" si="125"/>
        <v>0</v>
      </c>
      <c r="D259" s="50">
        <f t="shared" si="125"/>
        <v>0</v>
      </c>
      <c r="E259" s="50">
        <f t="shared" si="125"/>
        <v>0</v>
      </c>
      <c r="F259" s="50">
        <f t="shared" si="125"/>
        <v>0</v>
      </c>
      <c r="G259" s="50">
        <f t="shared" si="125"/>
        <v>0</v>
      </c>
      <c r="H259" s="50">
        <f t="shared" si="125"/>
        <v>0</v>
      </c>
      <c r="I259" s="50">
        <f t="shared" si="125"/>
        <v>0</v>
      </c>
      <c r="J259" s="50">
        <f t="shared" si="125"/>
        <v>0</v>
      </c>
      <c r="K259" s="50">
        <f t="shared" si="125"/>
        <v>0</v>
      </c>
      <c r="L259" s="50">
        <f t="shared" si="125"/>
        <v>0</v>
      </c>
      <c r="M259" s="50">
        <f t="shared" si="125"/>
        <v>0</v>
      </c>
      <c r="N259" s="50">
        <f t="shared" si="125"/>
        <v>0</v>
      </c>
      <c r="O259" s="50">
        <f t="shared" si="126"/>
        <v>0</v>
      </c>
      <c r="R259" s="93"/>
      <c r="S259" s="93"/>
      <c r="T259" s="93"/>
      <c r="U259" s="93"/>
      <c r="V259" s="93"/>
      <c r="W259" s="93"/>
      <c r="X259" s="93"/>
      <c r="Y259" s="93"/>
      <c r="Z259" s="93"/>
      <c r="AA259" s="93"/>
      <c r="AB259" s="93"/>
      <c r="AC259" s="93"/>
      <c r="AD259" s="93"/>
      <c r="AG259" s="93"/>
      <c r="AH259" s="93"/>
      <c r="AI259" s="93"/>
      <c r="AJ259" s="93"/>
      <c r="AK259" s="93"/>
      <c r="AL259" s="93"/>
      <c r="AM259" s="93"/>
      <c r="AN259" s="93"/>
      <c r="AO259" s="93"/>
      <c r="AP259" s="93"/>
      <c r="AQ259" s="93"/>
      <c r="AR259" s="93"/>
      <c r="AS259" s="93"/>
    </row>
    <row r="260" spans="2:45" ht="11.25" customHeight="1">
      <c r="B260" s="44">
        <f t="shared" si="127"/>
        <v>0</v>
      </c>
      <c r="C260" s="50">
        <f t="shared" si="125"/>
        <v>0</v>
      </c>
      <c r="D260" s="50">
        <f t="shared" si="125"/>
        <v>0</v>
      </c>
      <c r="E260" s="50">
        <f t="shared" si="125"/>
        <v>0</v>
      </c>
      <c r="F260" s="50">
        <f t="shared" si="125"/>
        <v>0</v>
      </c>
      <c r="G260" s="50">
        <f t="shared" si="125"/>
        <v>0</v>
      </c>
      <c r="H260" s="50">
        <f t="shared" si="125"/>
        <v>0</v>
      </c>
      <c r="I260" s="50">
        <f t="shared" si="125"/>
        <v>0</v>
      </c>
      <c r="J260" s="50">
        <f t="shared" si="125"/>
        <v>0</v>
      </c>
      <c r="K260" s="50">
        <f t="shared" si="125"/>
        <v>0</v>
      </c>
      <c r="L260" s="50">
        <f t="shared" si="125"/>
        <v>0</v>
      </c>
      <c r="M260" s="50">
        <f t="shared" si="125"/>
        <v>0</v>
      </c>
      <c r="N260" s="50">
        <f t="shared" si="125"/>
        <v>0</v>
      </c>
      <c r="O260" s="50">
        <f t="shared" si="126"/>
        <v>0</v>
      </c>
      <c r="R260" s="93"/>
      <c r="S260" s="93"/>
      <c r="T260" s="93"/>
      <c r="U260" s="93"/>
      <c r="V260" s="93"/>
      <c r="W260" s="93"/>
      <c r="X260" s="93"/>
      <c r="Y260" s="93"/>
      <c r="Z260" s="93"/>
      <c r="AA260" s="93"/>
      <c r="AB260" s="93"/>
      <c r="AC260" s="93"/>
      <c r="AD260" s="93"/>
      <c r="AG260" s="93"/>
      <c r="AH260" s="93"/>
      <c r="AI260" s="93"/>
      <c r="AJ260" s="93"/>
      <c r="AK260" s="93"/>
      <c r="AL260" s="93"/>
      <c r="AM260" s="93"/>
      <c r="AN260" s="93"/>
      <c r="AO260" s="93"/>
      <c r="AP260" s="93"/>
      <c r="AQ260" s="93"/>
      <c r="AR260" s="93"/>
      <c r="AS260" s="93"/>
    </row>
    <row r="261" spans="2:45" ht="11.25" customHeight="1">
      <c r="B261" s="44">
        <f t="shared" si="127"/>
        <v>0</v>
      </c>
      <c r="C261" s="50">
        <f t="shared" si="125"/>
        <v>0</v>
      </c>
      <c r="D261" s="50">
        <f t="shared" si="125"/>
        <v>0</v>
      </c>
      <c r="E261" s="50">
        <f t="shared" si="125"/>
        <v>0</v>
      </c>
      <c r="F261" s="50">
        <f t="shared" si="125"/>
        <v>0</v>
      </c>
      <c r="G261" s="50">
        <f t="shared" si="125"/>
        <v>0</v>
      </c>
      <c r="H261" s="50">
        <f t="shared" si="125"/>
        <v>0</v>
      </c>
      <c r="I261" s="50">
        <f t="shared" si="125"/>
        <v>0</v>
      </c>
      <c r="J261" s="50">
        <f t="shared" si="125"/>
        <v>0</v>
      </c>
      <c r="K261" s="50">
        <f t="shared" si="125"/>
        <v>0</v>
      </c>
      <c r="L261" s="50">
        <f t="shared" si="125"/>
        <v>0</v>
      </c>
      <c r="M261" s="50">
        <f t="shared" si="125"/>
        <v>0</v>
      </c>
      <c r="N261" s="50">
        <f t="shared" si="125"/>
        <v>0</v>
      </c>
      <c r="O261" s="50">
        <f t="shared" si="126"/>
        <v>0</v>
      </c>
      <c r="R261" s="93"/>
      <c r="S261" s="93"/>
      <c r="T261" s="93"/>
      <c r="U261" s="93"/>
      <c r="V261" s="93"/>
      <c r="W261" s="93"/>
      <c r="X261" s="93"/>
      <c r="Y261" s="93"/>
      <c r="Z261" s="93"/>
      <c r="AA261" s="93"/>
      <c r="AB261" s="93"/>
      <c r="AC261" s="93"/>
      <c r="AD261" s="93"/>
      <c r="AG261" s="93"/>
      <c r="AH261" s="93"/>
      <c r="AI261" s="93"/>
      <c r="AJ261" s="93"/>
      <c r="AK261" s="93"/>
      <c r="AL261" s="93"/>
      <c r="AM261" s="93"/>
      <c r="AN261" s="93"/>
      <c r="AO261" s="93"/>
      <c r="AP261" s="93"/>
      <c r="AQ261" s="93"/>
      <c r="AR261" s="93"/>
      <c r="AS261" s="93"/>
    </row>
    <row r="262" spans="2:45" ht="11.25" customHeight="1">
      <c r="B262" s="44">
        <f t="shared" si="127"/>
        <v>0</v>
      </c>
      <c r="C262" s="50">
        <f t="shared" si="125"/>
        <v>0</v>
      </c>
      <c r="D262" s="50">
        <f t="shared" si="125"/>
        <v>0</v>
      </c>
      <c r="E262" s="50">
        <f t="shared" si="125"/>
        <v>0</v>
      </c>
      <c r="F262" s="50">
        <f t="shared" si="125"/>
        <v>0</v>
      </c>
      <c r="G262" s="50">
        <f t="shared" si="125"/>
        <v>0</v>
      </c>
      <c r="H262" s="50">
        <f t="shared" si="125"/>
        <v>0</v>
      </c>
      <c r="I262" s="50">
        <f t="shared" si="125"/>
        <v>0</v>
      </c>
      <c r="J262" s="50">
        <f t="shared" si="125"/>
        <v>0</v>
      </c>
      <c r="K262" s="50">
        <f t="shared" si="125"/>
        <v>0</v>
      </c>
      <c r="L262" s="50">
        <f t="shared" si="125"/>
        <v>0</v>
      </c>
      <c r="M262" s="50">
        <f t="shared" si="125"/>
        <v>0</v>
      </c>
      <c r="N262" s="50">
        <f t="shared" si="125"/>
        <v>0</v>
      </c>
      <c r="O262" s="50">
        <f t="shared" si="126"/>
        <v>0</v>
      </c>
      <c r="R262" s="93"/>
      <c r="S262" s="93"/>
      <c r="T262" s="93"/>
      <c r="U262" s="93"/>
      <c r="V262" s="93"/>
      <c r="W262" s="93"/>
      <c r="X262" s="93"/>
      <c r="Y262" s="93"/>
      <c r="Z262" s="93"/>
      <c r="AA262" s="93"/>
      <c r="AB262" s="93"/>
      <c r="AC262" s="93"/>
      <c r="AD262" s="93"/>
      <c r="AG262" s="93"/>
      <c r="AH262" s="93"/>
      <c r="AI262" s="93"/>
      <c r="AJ262" s="93"/>
      <c r="AK262" s="93"/>
      <c r="AL262" s="93"/>
      <c r="AM262" s="93"/>
      <c r="AN262" s="93"/>
      <c r="AO262" s="93"/>
      <c r="AP262" s="93"/>
      <c r="AQ262" s="93"/>
      <c r="AR262" s="93"/>
      <c r="AS262" s="93"/>
    </row>
    <row r="263" spans="2:45" ht="11.25" customHeight="1">
      <c r="B263" s="44">
        <f t="shared" si="127"/>
        <v>0</v>
      </c>
      <c r="C263" s="50">
        <f t="shared" si="125"/>
        <v>0</v>
      </c>
      <c r="D263" s="50">
        <f t="shared" si="125"/>
        <v>0</v>
      </c>
      <c r="E263" s="50">
        <f t="shared" si="125"/>
        <v>0</v>
      </c>
      <c r="F263" s="50">
        <f t="shared" si="125"/>
        <v>0</v>
      </c>
      <c r="G263" s="50">
        <f t="shared" si="125"/>
        <v>0</v>
      </c>
      <c r="H263" s="50">
        <f t="shared" si="125"/>
        <v>0</v>
      </c>
      <c r="I263" s="50">
        <f t="shared" si="125"/>
        <v>0</v>
      </c>
      <c r="J263" s="50">
        <f t="shared" si="125"/>
        <v>0</v>
      </c>
      <c r="K263" s="50">
        <f t="shared" si="125"/>
        <v>0</v>
      </c>
      <c r="L263" s="50">
        <f t="shared" si="125"/>
        <v>0</v>
      </c>
      <c r="M263" s="50">
        <f t="shared" si="125"/>
        <v>0</v>
      </c>
      <c r="N263" s="50">
        <f t="shared" si="125"/>
        <v>0</v>
      </c>
      <c r="O263" s="50">
        <f t="shared" si="126"/>
        <v>0</v>
      </c>
      <c r="R263" s="93"/>
      <c r="S263" s="93"/>
      <c r="T263" s="93"/>
      <c r="U263" s="93"/>
      <c r="V263" s="93"/>
      <c r="W263" s="93"/>
      <c r="X263" s="93"/>
      <c r="Y263" s="93"/>
      <c r="Z263" s="93"/>
      <c r="AA263" s="93"/>
      <c r="AB263" s="93"/>
      <c r="AC263" s="93"/>
      <c r="AD263" s="93"/>
      <c r="AG263" s="93"/>
      <c r="AH263" s="93"/>
      <c r="AI263" s="93"/>
      <c r="AJ263" s="93"/>
      <c r="AK263" s="93"/>
      <c r="AL263" s="93"/>
      <c r="AM263" s="93"/>
      <c r="AN263" s="93"/>
      <c r="AO263" s="93"/>
      <c r="AP263" s="93"/>
      <c r="AQ263" s="93"/>
      <c r="AR263" s="93"/>
      <c r="AS263" s="93"/>
    </row>
    <row r="264" spans="2:45" ht="11.25" customHeight="1">
      <c r="B264" s="44">
        <f t="shared" si="127"/>
        <v>0</v>
      </c>
      <c r="C264" s="50">
        <f t="shared" si="125"/>
        <v>0</v>
      </c>
      <c r="D264" s="50">
        <f t="shared" si="125"/>
        <v>0</v>
      </c>
      <c r="E264" s="50">
        <f t="shared" si="125"/>
        <v>0</v>
      </c>
      <c r="F264" s="50">
        <f t="shared" si="125"/>
        <v>0</v>
      </c>
      <c r="G264" s="50">
        <f t="shared" si="125"/>
        <v>0</v>
      </c>
      <c r="H264" s="50">
        <f t="shared" si="125"/>
        <v>0</v>
      </c>
      <c r="I264" s="50">
        <f t="shared" si="125"/>
        <v>0</v>
      </c>
      <c r="J264" s="50">
        <f t="shared" si="125"/>
        <v>0</v>
      </c>
      <c r="K264" s="50">
        <f t="shared" si="125"/>
        <v>0</v>
      </c>
      <c r="L264" s="50">
        <f t="shared" si="125"/>
        <v>0</v>
      </c>
      <c r="M264" s="50">
        <f t="shared" si="125"/>
        <v>0</v>
      </c>
      <c r="N264" s="50">
        <f t="shared" si="125"/>
        <v>0</v>
      </c>
      <c r="O264" s="50">
        <f t="shared" si="126"/>
        <v>0</v>
      </c>
      <c r="R264" s="93"/>
      <c r="S264" s="93"/>
      <c r="T264" s="93"/>
      <c r="U264" s="93"/>
      <c r="V264" s="93"/>
      <c r="W264" s="93"/>
      <c r="X264" s="93"/>
      <c r="Y264" s="93"/>
      <c r="Z264" s="93"/>
      <c r="AA264" s="93"/>
      <c r="AB264" s="93"/>
      <c r="AC264" s="93"/>
      <c r="AD264" s="93"/>
      <c r="AG264" s="93"/>
      <c r="AH264" s="93"/>
      <c r="AI264" s="93"/>
      <c r="AJ264" s="93"/>
      <c r="AK264" s="93"/>
      <c r="AL264" s="93"/>
      <c r="AM264" s="93"/>
      <c r="AN264" s="93"/>
      <c r="AO264" s="93"/>
      <c r="AP264" s="93"/>
      <c r="AQ264" s="93"/>
      <c r="AR264" s="93"/>
      <c r="AS264" s="93"/>
    </row>
    <row r="265" spans="2:45" ht="11.25" customHeight="1">
      <c r="B265" s="44">
        <f t="shared" si="127"/>
        <v>0</v>
      </c>
      <c r="C265" s="50">
        <f t="shared" si="125"/>
        <v>0</v>
      </c>
      <c r="D265" s="50">
        <f t="shared" si="125"/>
        <v>0</v>
      </c>
      <c r="E265" s="50">
        <f t="shared" si="125"/>
        <v>0</v>
      </c>
      <c r="F265" s="50">
        <f t="shared" si="125"/>
        <v>0</v>
      </c>
      <c r="G265" s="50">
        <f t="shared" si="125"/>
        <v>0</v>
      </c>
      <c r="H265" s="50">
        <f t="shared" si="125"/>
        <v>0</v>
      </c>
      <c r="I265" s="50">
        <f t="shared" si="125"/>
        <v>0</v>
      </c>
      <c r="J265" s="50">
        <f t="shared" si="125"/>
        <v>0</v>
      </c>
      <c r="K265" s="50">
        <f t="shared" si="125"/>
        <v>0</v>
      </c>
      <c r="L265" s="50">
        <f t="shared" si="125"/>
        <v>0</v>
      </c>
      <c r="M265" s="50">
        <f t="shared" si="125"/>
        <v>0</v>
      </c>
      <c r="N265" s="50">
        <f t="shared" si="125"/>
        <v>0</v>
      </c>
      <c r="O265" s="50">
        <f t="shared" si="126"/>
        <v>0</v>
      </c>
      <c r="R265" s="93"/>
      <c r="S265" s="93"/>
      <c r="T265" s="93"/>
      <c r="U265" s="93"/>
      <c r="V265" s="93"/>
      <c r="W265" s="93"/>
      <c r="X265" s="93"/>
      <c r="Y265" s="93"/>
      <c r="Z265" s="93"/>
      <c r="AA265" s="93"/>
      <c r="AB265" s="93"/>
      <c r="AC265" s="93"/>
      <c r="AD265" s="93"/>
      <c r="AG265" s="93"/>
      <c r="AH265" s="93"/>
      <c r="AI265" s="93"/>
      <c r="AJ265" s="93"/>
      <c r="AK265" s="93"/>
      <c r="AL265" s="93"/>
      <c r="AM265" s="93"/>
      <c r="AN265" s="93"/>
      <c r="AO265" s="93"/>
      <c r="AP265" s="93"/>
      <c r="AQ265" s="93"/>
      <c r="AR265" s="93"/>
      <c r="AS265" s="93"/>
    </row>
    <row r="266" spans="2:45" ht="11.25" customHeight="1">
      <c r="B266" s="11" t="s">
        <v>112</v>
      </c>
      <c r="C266" s="50">
        <f>SUM(C254:C265)</f>
        <v>0</v>
      </c>
      <c r="D266" s="50">
        <f t="shared" ref="D266:N266" si="128">SUM(D254:D265)</f>
        <v>0</v>
      </c>
      <c r="E266" s="50">
        <f t="shared" si="128"/>
        <v>0</v>
      </c>
      <c r="F266" s="50">
        <f t="shared" si="128"/>
        <v>0</v>
      </c>
      <c r="G266" s="50">
        <f t="shared" si="128"/>
        <v>0</v>
      </c>
      <c r="H266" s="50">
        <f t="shared" si="128"/>
        <v>0</v>
      </c>
      <c r="I266" s="50">
        <f t="shared" si="128"/>
        <v>0</v>
      </c>
      <c r="J266" s="50">
        <f t="shared" si="128"/>
        <v>0</v>
      </c>
      <c r="K266" s="50">
        <f t="shared" si="128"/>
        <v>0</v>
      </c>
      <c r="L266" s="50">
        <f t="shared" si="128"/>
        <v>0</v>
      </c>
      <c r="M266" s="50">
        <f t="shared" si="128"/>
        <v>0</v>
      </c>
      <c r="N266" s="50">
        <f t="shared" si="128"/>
        <v>0</v>
      </c>
      <c r="O266" s="50">
        <f>SUM(C266:N266)</f>
        <v>0</v>
      </c>
      <c r="Q266" s="51"/>
      <c r="R266" s="93"/>
      <c r="S266" s="93"/>
      <c r="T266" s="93"/>
      <c r="U266" s="93"/>
      <c r="V266" s="93"/>
      <c r="W266" s="93"/>
      <c r="X266" s="93"/>
      <c r="Y266" s="93"/>
      <c r="Z266" s="93"/>
      <c r="AA266" s="93"/>
      <c r="AB266" s="93"/>
      <c r="AC266" s="93"/>
      <c r="AD266" s="93"/>
      <c r="AF266" s="51"/>
      <c r="AG266" s="93"/>
      <c r="AH266" s="93"/>
      <c r="AI266" s="93"/>
      <c r="AJ266" s="93"/>
      <c r="AK266" s="93"/>
      <c r="AL266" s="93"/>
      <c r="AM266" s="93"/>
      <c r="AN266" s="93"/>
      <c r="AO266" s="93"/>
      <c r="AP266" s="93"/>
      <c r="AQ266" s="93"/>
      <c r="AR266" s="93"/>
      <c r="AS266" s="93"/>
    </row>
    <row r="268" spans="2:45" ht="11.25" customHeight="1">
      <c r="B268" s="11" t="s">
        <v>113</v>
      </c>
      <c r="C268" s="59" t="str">
        <f t="shared" ref="C268:O268" si="129">+C237</f>
        <v>Month 1</v>
      </c>
      <c r="D268" s="59" t="str">
        <f t="shared" si="129"/>
        <v>Month 2</v>
      </c>
      <c r="E268" s="59" t="str">
        <f t="shared" si="129"/>
        <v>Month 3</v>
      </c>
      <c r="F268" s="59" t="str">
        <f t="shared" si="129"/>
        <v>Month 4</v>
      </c>
      <c r="G268" s="59" t="str">
        <f t="shared" si="129"/>
        <v>Month 5</v>
      </c>
      <c r="H268" s="59" t="str">
        <f t="shared" si="129"/>
        <v>Month 6</v>
      </c>
      <c r="I268" s="59" t="str">
        <f t="shared" si="129"/>
        <v>Month 7</v>
      </c>
      <c r="J268" s="59" t="str">
        <f t="shared" si="129"/>
        <v>Month 8</v>
      </c>
      <c r="K268" s="59" t="str">
        <f t="shared" si="129"/>
        <v>Month 9</v>
      </c>
      <c r="L268" s="59" t="str">
        <f t="shared" si="129"/>
        <v>Month 10</v>
      </c>
      <c r="M268" s="59" t="str">
        <f t="shared" si="129"/>
        <v>Month 11</v>
      </c>
      <c r="N268" s="59" t="str">
        <f t="shared" si="129"/>
        <v>Month 12</v>
      </c>
      <c r="O268" s="59" t="str">
        <f t="shared" si="129"/>
        <v>TOTAL</v>
      </c>
      <c r="Q268" s="51"/>
      <c r="R268" s="97"/>
      <c r="S268" s="97"/>
      <c r="T268" s="97"/>
      <c r="U268" s="97"/>
      <c r="V268" s="97"/>
      <c r="W268" s="97"/>
      <c r="X268" s="97"/>
      <c r="Y268" s="97"/>
      <c r="Z268" s="97"/>
      <c r="AA268" s="97"/>
      <c r="AB268" s="97"/>
      <c r="AC268" s="97"/>
      <c r="AD268" s="97"/>
      <c r="AF268" s="51"/>
      <c r="AG268" s="97"/>
      <c r="AH268" s="97"/>
      <c r="AI268" s="97"/>
      <c r="AJ268" s="97"/>
      <c r="AK268" s="97"/>
      <c r="AL268" s="97"/>
      <c r="AM268" s="97"/>
      <c r="AN268" s="97"/>
      <c r="AO268" s="97"/>
      <c r="AP268" s="97"/>
      <c r="AQ268" s="97"/>
      <c r="AR268" s="97"/>
      <c r="AS268" s="97"/>
    </row>
    <row r="269" spans="2:45" ht="11.25" customHeight="1">
      <c r="B269" s="55" t="s">
        <v>114</v>
      </c>
      <c r="C269" s="62">
        <v>1.4500000000000001E-2</v>
      </c>
      <c r="D269" s="61">
        <f>+C269</f>
        <v>1.4500000000000001E-2</v>
      </c>
      <c r="E269" s="62">
        <f t="shared" ref="E269:N269" si="130">+D269</f>
        <v>1.4500000000000001E-2</v>
      </c>
      <c r="F269" s="62">
        <f t="shared" si="130"/>
        <v>1.4500000000000001E-2</v>
      </c>
      <c r="G269" s="62">
        <f t="shared" si="130"/>
        <v>1.4500000000000001E-2</v>
      </c>
      <c r="H269" s="62">
        <f t="shared" si="130"/>
        <v>1.4500000000000001E-2</v>
      </c>
      <c r="I269" s="62">
        <f t="shared" si="130"/>
        <v>1.4500000000000001E-2</v>
      </c>
      <c r="J269" s="62">
        <f t="shared" si="130"/>
        <v>1.4500000000000001E-2</v>
      </c>
      <c r="K269" s="62">
        <f t="shared" si="130"/>
        <v>1.4500000000000001E-2</v>
      </c>
      <c r="L269" s="62">
        <f t="shared" si="130"/>
        <v>1.4500000000000001E-2</v>
      </c>
      <c r="M269" s="62">
        <f t="shared" si="130"/>
        <v>1.4500000000000001E-2</v>
      </c>
      <c r="N269" s="62">
        <f t="shared" si="130"/>
        <v>1.4500000000000001E-2</v>
      </c>
      <c r="O269" s="54"/>
      <c r="R269" s="101"/>
      <c r="S269" s="101"/>
      <c r="T269" s="101"/>
      <c r="U269" s="101"/>
      <c r="V269" s="101"/>
      <c r="W269" s="101"/>
      <c r="X269" s="101"/>
      <c r="Y269" s="101"/>
      <c r="Z269" s="101"/>
      <c r="AA269" s="101"/>
      <c r="AB269" s="101"/>
      <c r="AC269" s="101"/>
      <c r="AD269" s="21"/>
      <c r="AG269" s="101"/>
      <c r="AH269" s="101"/>
      <c r="AI269" s="101"/>
      <c r="AJ269" s="101"/>
      <c r="AK269" s="101"/>
      <c r="AL269" s="101"/>
      <c r="AM269" s="101"/>
      <c r="AN269" s="101"/>
      <c r="AO269" s="101"/>
      <c r="AP269" s="101"/>
      <c r="AQ269" s="101"/>
      <c r="AR269" s="101"/>
      <c r="AS269" s="21"/>
    </row>
    <row r="270" spans="2:45" ht="11.25" customHeight="1">
      <c r="B270" s="11" t="s">
        <v>115</v>
      </c>
      <c r="C270" s="65"/>
      <c r="D270" s="62"/>
      <c r="E270" s="62"/>
      <c r="F270" s="62"/>
      <c r="G270" s="62"/>
      <c r="H270" s="62"/>
      <c r="I270" s="62"/>
      <c r="J270" s="62"/>
      <c r="K270" s="62"/>
      <c r="L270" s="62"/>
      <c r="M270" s="62"/>
      <c r="N270" s="62"/>
      <c r="O270" s="54"/>
      <c r="Q270" s="51"/>
      <c r="R270" s="101"/>
      <c r="S270" s="101"/>
      <c r="T270" s="101"/>
      <c r="U270" s="101"/>
      <c r="V270" s="101"/>
      <c r="W270" s="101"/>
      <c r="X270" s="101"/>
      <c r="Y270" s="101"/>
      <c r="Z270" s="101"/>
      <c r="AA270" s="101"/>
      <c r="AB270" s="101"/>
      <c r="AC270" s="101"/>
      <c r="AD270" s="21"/>
      <c r="AF270" s="51"/>
      <c r="AG270" s="101"/>
      <c r="AH270" s="101"/>
      <c r="AI270" s="101"/>
      <c r="AJ270" s="101"/>
      <c r="AK270" s="101"/>
      <c r="AL270" s="101"/>
      <c r="AM270" s="101"/>
      <c r="AN270" s="101"/>
      <c r="AO270" s="101"/>
      <c r="AP270" s="101"/>
      <c r="AQ270" s="101"/>
      <c r="AR270" s="101"/>
      <c r="AS270" s="21"/>
    </row>
    <row r="271" spans="2:45" ht="11.25" customHeight="1">
      <c r="B271" s="44">
        <f>+B254</f>
        <v>0</v>
      </c>
      <c r="C271" s="50">
        <f>+C132</f>
        <v>0</v>
      </c>
      <c r="D271" s="50">
        <f t="shared" ref="D271:N271" si="131">+D132</f>
        <v>0</v>
      </c>
      <c r="E271" s="50">
        <f t="shared" si="131"/>
        <v>0</v>
      </c>
      <c r="F271" s="50">
        <f t="shared" si="131"/>
        <v>0</v>
      </c>
      <c r="G271" s="50">
        <f t="shared" si="131"/>
        <v>0</v>
      </c>
      <c r="H271" s="50">
        <f t="shared" si="131"/>
        <v>0</v>
      </c>
      <c r="I271" s="50">
        <f t="shared" si="131"/>
        <v>0</v>
      </c>
      <c r="J271" s="50">
        <f t="shared" si="131"/>
        <v>0</v>
      </c>
      <c r="K271" s="50">
        <f t="shared" si="131"/>
        <v>0</v>
      </c>
      <c r="L271" s="50">
        <f t="shared" si="131"/>
        <v>0</v>
      </c>
      <c r="M271" s="50">
        <f t="shared" si="131"/>
        <v>0</v>
      </c>
      <c r="N271" s="50">
        <f t="shared" si="131"/>
        <v>0</v>
      </c>
      <c r="O271" s="50">
        <f>SUM(C271:N271)</f>
        <v>0</v>
      </c>
      <c r="R271" s="93"/>
      <c r="S271" s="93"/>
      <c r="T271" s="93"/>
      <c r="U271" s="93"/>
      <c r="V271" s="93"/>
      <c r="W271" s="93"/>
      <c r="X271" s="93"/>
      <c r="Y271" s="93"/>
      <c r="Z271" s="93"/>
      <c r="AA271" s="93"/>
      <c r="AB271" s="93"/>
      <c r="AC271" s="93"/>
      <c r="AD271" s="93"/>
      <c r="AG271" s="93"/>
      <c r="AH271" s="93"/>
      <c r="AI271" s="93"/>
      <c r="AJ271" s="93"/>
      <c r="AK271" s="93"/>
      <c r="AL271" s="93"/>
      <c r="AM271" s="93"/>
      <c r="AN271" s="93"/>
      <c r="AO271" s="93"/>
      <c r="AP271" s="93"/>
      <c r="AQ271" s="93"/>
      <c r="AR271" s="93"/>
      <c r="AS271" s="93"/>
    </row>
    <row r="272" spans="2:45" ht="11.25" customHeight="1">
      <c r="B272" s="44">
        <f>+B255</f>
        <v>0</v>
      </c>
      <c r="C272" s="50">
        <f t="shared" ref="C272:N282" si="132">+C133</f>
        <v>0</v>
      </c>
      <c r="D272" s="50">
        <f t="shared" si="132"/>
        <v>0</v>
      </c>
      <c r="E272" s="50">
        <f t="shared" si="132"/>
        <v>0</v>
      </c>
      <c r="F272" s="50">
        <f t="shared" si="132"/>
        <v>0</v>
      </c>
      <c r="G272" s="50">
        <f t="shared" si="132"/>
        <v>0</v>
      </c>
      <c r="H272" s="50">
        <f t="shared" si="132"/>
        <v>0</v>
      </c>
      <c r="I272" s="50">
        <f t="shared" si="132"/>
        <v>0</v>
      </c>
      <c r="J272" s="50">
        <f t="shared" si="132"/>
        <v>0</v>
      </c>
      <c r="K272" s="50">
        <f t="shared" si="132"/>
        <v>0</v>
      </c>
      <c r="L272" s="50">
        <f t="shared" si="132"/>
        <v>0</v>
      </c>
      <c r="M272" s="50">
        <f t="shared" si="132"/>
        <v>0</v>
      </c>
      <c r="N272" s="50">
        <f t="shared" si="132"/>
        <v>0</v>
      </c>
      <c r="O272" s="50">
        <f>SUM(C272:N272)</f>
        <v>0</v>
      </c>
      <c r="R272" s="93"/>
      <c r="S272" s="93"/>
      <c r="T272" s="93"/>
      <c r="U272" s="93"/>
      <c r="V272" s="93"/>
      <c r="W272" s="93"/>
      <c r="X272" s="93"/>
      <c r="Y272" s="93"/>
      <c r="Z272" s="93"/>
      <c r="AA272" s="93"/>
      <c r="AB272" s="93"/>
      <c r="AC272" s="93"/>
      <c r="AD272" s="93"/>
      <c r="AG272" s="93"/>
      <c r="AH272" s="93"/>
      <c r="AI272" s="93"/>
      <c r="AJ272" s="93"/>
      <c r="AK272" s="93"/>
      <c r="AL272" s="93"/>
      <c r="AM272" s="93"/>
      <c r="AN272" s="93"/>
      <c r="AO272" s="93"/>
      <c r="AP272" s="93"/>
      <c r="AQ272" s="93"/>
      <c r="AR272" s="93"/>
      <c r="AS272" s="93"/>
    </row>
    <row r="273" spans="2:45" ht="11.25" customHeight="1">
      <c r="B273" s="44">
        <f>+B256</f>
        <v>0</v>
      </c>
      <c r="C273" s="50">
        <f t="shared" si="132"/>
        <v>0</v>
      </c>
      <c r="D273" s="50">
        <f t="shared" si="132"/>
        <v>0</v>
      </c>
      <c r="E273" s="50">
        <f t="shared" si="132"/>
        <v>0</v>
      </c>
      <c r="F273" s="50">
        <f t="shared" si="132"/>
        <v>0</v>
      </c>
      <c r="G273" s="50">
        <f t="shared" si="132"/>
        <v>0</v>
      </c>
      <c r="H273" s="50">
        <f t="shared" si="132"/>
        <v>0</v>
      </c>
      <c r="I273" s="50">
        <f t="shared" si="132"/>
        <v>0</v>
      </c>
      <c r="J273" s="50">
        <f t="shared" si="132"/>
        <v>0</v>
      </c>
      <c r="K273" s="50">
        <f t="shared" si="132"/>
        <v>0</v>
      </c>
      <c r="L273" s="50">
        <f t="shared" si="132"/>
        <v>0</v>
      </c>
      <c r="M273" s="50">
        <f t="shared" si="132"/>
        <v>0</v>
      </c>
      <c r="N273" s="50">
        <f t="shared" si="132"/>
        <v>0</v>
      </c>
      <c r="O273" s="50">
        <f>SUM(C273:N273)</f>
        <v>0</v>
      </c>
      <c r="R273" s="93"/>
      <c r="S273" s="93"/>
      <c r="T273" s="93"/>
      <c r="U273" s="93"/>
      <c r="V273" s="93"/>
      <c r="W273" s="93"/>
      <c r="X273" s="93"/>
      <c r="Y273" s="93"/>
      <c r="Z273" s="93"/>
      <c r="AA273" s="93"/>
      <c r="AB273" s="93"/>
      <c r="AC273" s="93"/>
      <c r="AD273" s="93"/>
      <c r="AG273" s="93"/>
      <c r="AH273" s="93"/>
      <c r="AI273" s="93"/>
      <c r="AJ273" s="93"/>
      <c r="AK273" s="93"/>
      <c r="AL273" s="93"/>
      <c r="AM273" s="93"/>
      <c r="AN273" s="93"/>
      <c r="AO273" s="93"/>
      <c r="AP273" s="93"/>
      <c r="AQ273" s="93"/>
      <c r="AR273" s="93"/>
      <c r="AS273" s="93"/>
    </row>
    <row r="274" spans="2:45" ht="11.25" customHeight="1">
      <c r="B274" s="44">
        <f>+B257</f>
        <v>0</v>
      </c>
      <c r="C274" s="50">
        <f t="shared" si="132"/>
        <v>0</v>
      </c>
      <c r="D274" s="50">
        <f t="shared" si="132"/>
        <v>0</v>
      </c>
      <c r="E274" s="50">
        <f t="shared" si="132"/>
        <v>0</v>
      </c>
      <c r="F274" s="50">
        <f t="shared" si="132"/>
        <v>0</v>
      </c>
      <c r="G274" s="50">
        <f t="shared" si="132"/>
        <v>0</v>
      </c>
      <c r="H274" s="50">
        <f t="shared" si="132"/>
        <v>0</v>
      </c>
      <c r="I274" s="50">
        <f t="shared" si="132"/>
        <v>0</v>
      </c>
      <c r="J274" s="50">
        <f t="shared" si="132"/>
        <v>0</v>
      </c>
      <c r="K274" s="50">
        <f t="shared" si="132"/>
        <v>0</v>
      </c>
      <c r="L274" s="50">
        <f t="shared" si="132"/>
        <v>0</v>
      </c>
      <c r="M274" s="50">
        <f t="shared" si="132"/>
        <v>0</v>
      </c>
      <c r="N274" s="50">
        <f t="shared" si="132"/>
        <v>0</v>
      </c>
      <c r="O274" s="50">
        <f t="shared" ref="O274:O282" si="133">SUM(C274:N274)</f>
        <v>0</v>
      </c>
      <c r="R274" s="93"/>
      <c r="S274" s="93"/>
      <c r="T274" s="93"/>
      <c r="U274" s="93"/>
      <c r="V274" s="93"/>
      <c r="W274" s="93"/>
      <c r="X274" s="93"/>
      <c r="Y274" s="93"/>
      <c r="Z274" s="93"/>
      <c r="AA274" s="93"/>
      <c r="AB274" s="93"/>
      <c r="AC274" s="93"/>
      <c r="AD274" s="93"/>
      <c r="AG274" s="93"/>
      <c r="AH274" s="93"/>
      <c r="AI274" s="93"/>
      <c r="AJ274" s="93"/>
      <c r="AK274" s="93"/>
      <c r="AL274" s="93"/>
      <c r="AM274" s="93"/>
      <c r="AN274" s="93"/>
      <c r="AO274" s="93"/>
      <c r="AP274" s="93"/>
      <c r="AQ274" s="93"/>
      <c r="AR274" s="93"/>
      <c r="AS274" s="93"/>
    </row>
    <row r="275" spans="2:45" ht="11.25" customHeight="1">
      <c r="B275" s="44">
        <f t="shared" ref="B275:B282" si="134">+B258</f>
        <v>0</v>
      </c>
      <c r="C275" s="50">
        <f t="shared" si="132"/>
        <v>0</v>
      </c>
      <c r="D275" s="50">
        <f t="shared" si="132"/>
        <v>0</v>
      </c>
      <c r="E275" s="50">
        <f t="shared" si="132"/>
        <v>0</v>
      </c>
      <c r="F275" s="50">
        <f t="shared" si="132"/>
        <v>0</v>
      </c>
      <c r="G275" s="50">
        <f t="shared" si="132"/>
        <v>0</v>
      </c>
      <c r="H275" s="50">
        <f t="shared" si="132"/>
        <v>0</v>
      </c>
      <c r="I275" s="50">
        <f t="shared" si="132"/>
        <v>0</v>
      </c>
      <c r="J275" s="50">
        <f t="shared" si="132"/>
        <v>0</v>
      </c>
      <c r="K275" s="50">
        <f t="shared" si="132"/>
        <v>0</v>
      </c>
      <c r="L275" s="50">
        <f t="shared" si="132"/>
        <v>0</v>
      </c>
      <c r="M275" s="50">
        <f t="shared" si="132"/>
        <v>0</v>
      </c>
      <c r="N275" s="50">
        <f t="shared" si="132"/>
        <v>0</v>
      </c>
      <c r="O275" s="50">
        <f t="shared" si="133"/>
        <v>0</v>
      </c>
      <c r="R275" s="93"/>
      <c r="S275" s="93"/>
      <c r="T275" s="93"/>
      <c r="U275" s="93"/>
      <c r="V275" s="93"/>
      <c r="W275" s="93"/>
      <c r="X275" s="93"/>
      <c r="Y275" s="93"/>
      <c r="Z275" s="93"/>
      <c r="AA275" s="93"/>
      <c r="AB275" s="93"/>
      <c r="AC275" s="93"/>
      <c r="AD275" s="93"/>
      <c r="AG275" s="93"/>
      <c r="AH275" s="93"/>
      <c r="AI275" s="93"/>
      <c r="AJ275" s="93"/>
      <c r="AK275" s="93"/>
      <c r="AL275" s="93"/>
      <c r="AM275" s="93"/>
      <c r="AN275" s="93"/>
      <c r="AO275" s="93"/>
      <c r="AP275" s="93"/>
      <c r="AQ275" s="93"/>
      <c r="AR275" s="93"/>
      <c r="AS275" s="93"/>
    </row>
    <row r="276" spans="2:45" ht="11.25" customHeight="1">
      <c r="B276" s="44">
        <f t="shared" si="134"/>
        <v>0</v>
      </c>
      <c r="C276" s="50">
        <f t="shared" si="132"/>
        <v>0</v>
      </c>
      <c r="D276" s="50">
        <f t="shared" si="132"/>
        <v>0</v>
      </c>
      <c r="E276" s="50">
        <f t="shared" si="132"/>
        <v>0</v>
      </c>
      <c r="F276" s="50">
        <f t="shared" si="132"/>
        <v>0</v>
      </c>
      <c r="G276" s="50">
        <f t="shared" si="132"/>
        <v>0</v>
      </c>
      <c r="H276" s="50">
        <f t="shared" si="132"/>
        <v>0</v>
      </c>
      <c r="I276" s="50">
        <f t="shared" si="132"/>
        <v>0</v>
      </c>
      <c r="J276" s="50">
        <f t="shared" si="132"/>
        <v>0</v>
      </c>
      <c r="K276" s="50">
        <f t="shared" si="132"/>
        <v>0</v>
      </c>
      <c r="L276" s="50">
        <f t="shared" si="132"/>
        <v>0</v>
      </c>
      <c r="M276" s="50">
        <f t="shared" si="132"/>
        <v>0</v>
      </c>
      <c r="N276" s="50">
        <f t="shared" si="132"/>
        <v>0</v>
      </c>
      <c r="O276" s="50">
        <f t="shared" si="133"/>
        <v>0</v>
      </c>
      <c r="R276" s="93"/>
      <c r="S276" s="93"/>
      <c r="T276" s="93"/>
      <c r="U276" s="93"/>
      <c r="V276" s="93"/>
      <c r="W276" s="93"/>
      <c r="X276" s="93"/>
      <c r="Y276" s="93"/>
      <c r="Z276" s="93"/>
      <c r="AA276" s="93"/>
      <c r="AB276" s="93"/>
      <c r="AC276" s="93"/>
      <c r="AD276" s="93"/>
      <c r="AG276" s="93"/>
      <c r="AH276" s="93"/>
      <c r="AI276" s="93"/>
      <c r="AJ276" s="93"/>
      <c r="AK276" s="93"/>
      <c r="AL276" s="93"/>
      <c r="AM276" s="93"/>
      <c r="AN276" s="93"/>
      <c r="AO276" s="93"/>
      <c r="AP276" s="93"/>
      <c r="AQ276" s="93"/>
      <c r="AR276" s="93"/>
      <c r="AS276" s="93"/>
    </row>
    <row r="277" spans="2:45" ht="11.25" customHeight="1">
      <c r="B277" s="44">
        <f t="shared" si="134"/>
        <v>0</v>
      </c>
      <c r="C277" s="50">
        <f t="shared" si="132"/>
        <v>0</v>
      </c>
      <c r="D277" s="50">
        <f t="shared" si="132"/>
        <v>0</v>
      </c>
      <c r="E277" s="50">
        <f t="shared" si="132"/>
        <v>0</v>
      </c>
      <c r="F277" s="50">
        <f t="shared" si="132"/>
        <v>0</v>
      </c>
      <c r="G277" s="50">
        <f t="shared" si="132"/>
        <v>0</v>
      </c>
      <c r="H277" s="50">
        <f t="shared" si="132"/>
        <v>0</v>
      </c>
      <c r="I277" s="50">
        <f t="shared" si="132"/>
        <v>0</v>
      </c>
      <c r="J277" s="50">
        <f t="shared" si="132"/>
        <v>0</v>
      </c>
      <c r="K277" s="50">
        <f t="shared" si="132"/>
        <v>0</v>
      </c>
      <c r="L277" s="50">
        <f t="shared" si="132"/>
        <v>0</v>
      </c>
      <c r="M277" s="50">
        <f t="shared" si="132"/>
        <v>0</v>
      </c>
      <c r="N277" s="50">
        <f t="shared" si="132"/>
        <v>0</v>
      </c>
      <c r="O277" s="50">
        <f t="shared" si="133"/>
        <v>0</v>
      </c>
      <c r="R277" s="93"/>
      <c r="S277" s="93"/>
      <c r="T277" s="93"/>
      <c r="U277" s="93"/>
      <c r="V277" s="93"/>
      <c r="W277" s="93"/>
      <c r="X277" s="93"/>
      <c r="Y277" s="93"/>
      <c r="Z277" s="93"/>
      <c r="AA277" s="93"/>
      <c r="AB277" s="93"/>
      <c r="AC277" s="93"/>
      <c r="AD277" s="93"/>
      <c r="AG277" s="93"/>
      <c r="AH277" s="93"/>
      <c r="AI277" s="93"/>
      <c r="AJ277" s="93"/>
      <c r="AK277" s="93"/>
      <c r="AL277" s="93"/>
      <c r="AM277" s="93"/>
      <c r="AN277" s="93"/>
      <c r="AO277" s="93"/>
      <c r="AP277" s="93"/>
      <c r="AQ277" s="93"/>
      <c r="AR277" s="93"/>
      <c r="AS277" s="93"/>
    </row>
    <row r="278" spans="2:45" ht="11.25" customHeight="1">
      <c r="B278" s="44">
        <f t="shared" si="134"/>
        <v>0</v>
      </c>
      <c r="C278" s="50">
        <f t="shared" si="132"/>
        <v>0</v>
      </c>
      <c r="D278" s="50">
        <f t="shared" si="132"/>
        <v>0</v>
      </c>
      <c r="E278" s="50">
        <f t="shared" si="132"/>
        <v>0</v>
      </c>
      <c r="F278" s="50">
        <f t="shared" si="132"/>
        <v>0</v>
      </c>
      <c r="G278" s="50">
        <f t="shared" si="132"/>
        <v>0</v>
      </c>
      <c r="H278" s="50">
        <f t="shared" si="132"/>
        <v>0</v>
      </c>
      <c r="I278" s="50">
        <f t="shared" si="132"/>
        <v>0</v>
      </c>
      <c r="J278" s="50">
        <f t="shared" si="132"/>
        <v>0</v>
      </c>
      <c r="K278" s="50">
        <f t="shared" si="132"/>
        <v>0</v>
      </c>
      <c r="L278" s="50">
        <f t="shared" si="132"/>
        <v>0</v>
      </c>
      <c r="M278" s="50">
        <f t="shared" si="132"/>
        <v>0</v>
      </c>
      <c r="N278" s="50">
        <f t="shared" si="132"/>
        <v>0</v>
      </c>
      <c r="O278" s="50">
        <f t="shared" si="133"/>
        <v>0</v>
      </c>
      <c r="R278" s="93"/>
      <c r="S278" s="93"/>
      <c r="T278" s="93"/>
      <c r="U278" s="93"/>
      <c r="V278" s="93"/>
      <c r="W278" s="93"/>
      <c r="X278" s="93"/>
      <c r="Y278" s="93"/>
      <c r="Z278" s="93"/>
      <c r="AA278" s="93"/>
      <c r="AB278" s="93"/>
      <c r="AC278" s="93"/>
      <c r="AD278" s="93"/>
      <c r="AG278" s="93"/>
      <c r="AH278" s="93"/>
      <c r="AI278" s="93"/>
      <c r="AJ278" s="93"/>
      <c r="AK278" s="93"/>
      <c r="AL278" s="93"/>
      <c r="AM278" s="93"/>
      <c r="AN278" s="93"/>
      <c r="AO278" s="93"/>
      <c r="AP278" s="93"/>
      <c r="AQ278" s="93"/>
      <c r="AR278" s="93"/>
      <c r="AS278" s="93"/>
    </row>
    <row r="279" spans="2:45" ht="11.25" customHeight="1">
      <c r="B279" s="44">
        <f t="shared" si="134"/>
        <v>0</v>
      </c>
      <c r="C279" s="50">
        <f t="shared" si="132"/>
        <v>0</v>
      </c>
      <c r="D279" s="50">
        <f t="shared" si="132"/>
        <v>0</v>
      </c>
      <c r="E279" s="50">
        <f t="shared" si="132"/>
        <v>0</v>
      </c>
      <c r="F279" s="50">
        <f t="shared" si="132"/>
        <v>0</v>
      </c>
      <c r="G279" s="50">
        <f t="shared" si="132"/>
        <v>0</v>
      </c>
      <c r="H279" s="50">
        <f t="shared" si="132"/>
        <v>0</v>
      </c>
      <c r="I279" s="50">
        <f t="shared" si="132"/>
        <v>0</v>
      </c>
      <c r="J279" s="50">
        <f t="shared" si="132"/>
        <v>0</v>
      </c>
      <c r="K279" s="50">
        <f t="shared" si="132"/>
        <v>0</v>
      </c>
      <c r="L279" s="50">
        <f t="shared" si="132"/>
        <v>0</v>
      </c>
      <c r="M279" s="50">
        <f t="shared" si="132"/>
        <v>0</v>
      </c>
      <c r="N279" s="50">
        <f t="shared" si="132"/>
        <v>0</v>
      </c>
      <c r="O279" s="50">
        <f t="shared" si="133"/>
        <v>0</v>
      </c>
      <c r="R279" s="93"/>
      <c r="S279" s="93"/>
      <c r="T279" s="93"/>
      <c r="U279" s="93"/>
      <c r="V279" s="93"/>
      <c r="W279" s="93"/>
      <c r="X279" s="93"/>
      <c r="Y279" s="93"/>
      <c r="Z279" s="93"/>
      <c r="AA279" s="93"/>
      <c r="AB279" s="93"/>
      <c r="AC279" s="93"/>
      <c r="AD279" s="93"/>
      <c r="AG279" s="93"/>
      <c r="AH279" s="93"/>
      <c r="AI279" s="93"/>
      <c r="AJ279" s="93"/>
      <c r="AK279" s="93"/>
      <c r="AL279" s="93"/>
      <c r="AM279" s="93"/>
      <c r="AN279" s="93"/>
      <c r="AO279" s="93"/>
      <c r="AP279" s="93"/>
      <c r="AQ279" s="93"/>
      <c r="AR279" s="93"/>
      <c r="AS279" s="93"/>
    </row>
    <row r="280" spans="2:45" ht="11.25" customHeight="1">
      <c r="B280" s="44">
        <f t="shared" si="134"/>
        <v>0</v>
      </c>
      <c r="C280" s="50">
        <f t="shared" si="132"/>
        <v>0</v>
      </c>
      <c r="D280" s="50">
        <f t="shared" si="132"/>
        <v>0</v>
      </c>
      <c r="E280" s="50">
        <f t="shared" si="132"/>
        <v>0</v>
      </c>
      <c r="F280" s="50">
        <f t="shared" si="132"/>
        <v>0</v>
      </c>
      <c r="G280" s="50">
        <f t="shared" si="132"/>
        <v>0</v>
      </c>
      <c r="H280" s="50">
        <f t="shared" si="132"/>
        <v>0</v>
      </c>
      <c r="I280" s="50">
        <f t="shared" si="132"/>
        <v>0</v>
      </c>
      <c r="J280" s="50">
        <f t="shared" si="132"/>
        <v>0</v>
      </c>
      <c r="K280" s="50">
        <f t="shared" si="132"/>
        <v>0</v>
      </c>
      <c r="L280" s="50">
        <f t="shared" si="132"/>
        <v>0</v>
      </c>
      <c r="M280" s="50">
        <f t="shared" si="132"/>
        <v>0</v>
      </c>
      <c r="N280" s="50">
        <f t="shared" si="132"/>
        <v>0</v>
      </c>
      <c r="O280" s="50">
        <f t="shared" si="133"/>
        <v>0</v>
      </c>
      <c r="R280" s="93"/>
      <c r="S280" s="93"/>
      <c r="T280" s="93"/>
      <c r="U280" s="93"/>
      <c r="V280" s="93"/>
      <c r="W280" s="93"/>
      <c r="X280" s="93"/>
      <c r="Y280" s="93"/>
      <c r="Z280" s="93"/>
      <c r="AA280" s="93"/>
      <c r="AB280" s="93"/>
      <c r="AC280" s="93"/>
      <c r="AD280" s="93"/>
      <c r="AG280" s="93"/>
      <c r="AH280" s="93"/>
      <c r="AI280" s="93"/>
      <c r="AJ280" s="93"/>
      <c r="AK280" s="93"/>
      <c r="AL280" s="93"/>
      <c r="AM280" s="93"/>
      <c r="AN280" s="93"/>
      <c r="AO280" s="93"/>
      <c r="AP280" s="93"/>
      <c r="AQ280" s="93"/>
      <c r="AR280" s="93"/>
      <c r="AS280" s="93"/>
    </row>
    <row r="281" spans="2:45" ht="11.25" customHeight="1">
      <c r="B281" s="44">
        <f t="shared" si="134"/>
        <v>0</v>
      </c>
      <c r="C281" s="50">
        <f t="shared" si="132"/>
        <v>0</v>
      </c>
      <c r="D281" s="50">
        <f t="shared" si="132"/>
        <v>0</v>
      </c>
      <c r="E281" s="50">
        <f t="shared" si="132"/>
        <v>0</v>
      </c>
      <c r="F281" s="50">
        <f t="shared" si="132"/>
        <v>0</v>
      </c>
      <c r="G281" s="50">
        <f t="shared" si="132"/>
        <v>0</v>
      </c>
      <c r="H281" s="50">
        <f t="shared" si="132"/>
        <v>0</v>
      </c>
      <c r="I281" s="50">
        <f t="shared" si="132"/>
        <v>0</v>
      </c>
      <c r="J281" s="50">
        <f t="shared" si="132"/>
        <v>0</v>
      </c>
      <c r="K281" s="50">
        <f t="shared" si="132"/>
        <v>0</v>
      </c>
      <c r="L281" s="50">
        <f t="shared" si="132"/>
        <v>0</v>
      </c>
      <c r="M281" s="50">
        <f t="shared" si="132"/>
        <v>0</v>
      </c>
      <c r="N281" s="50">
        <f t="shared" si="132"/>
        <v>0</v>
      </c>
      <c r="O281" s="50">
        <f t="shared" si="133"/>
        <v>0</v>
      </c>
      <c r="R281" s="93"/>
      <c r="S281" s="93"/>
      <c r="T281" s="93"/>
      <c r="U281" s="93"/>
      <c r="V281" s="93"/>
      <c r="W281" s="93"/>
      <c r="X281" s="93"/>
      <c r="Y281" s="93"/>
      <c r="Z281" s="93"/>
      <c r="AA281" s="93"/>
      <c r="AB281" s="93"/>
      <c r="AC281" s="93"/>
      <c r="AD281" s="93"/>
      <c r="AG281" s="93"/>
      <c r="AH281" s="93"/>
      <c r="AI281" s="93"/>
      <c r="AJ281" s="93"/>
      <c r="AK281" s="93"/>
      <c r="AL281" s="93"/>
      <c r="AM281" s="93"/>
      <c r="AN281" s="93"/>
      <c r="AO281" s="93"/>
      <c r="AP281" s="93"/>
      <c r="AQ281" s="93"/>
      <c r="AR281" s="93"/>
      <c r="AS281" s="93"/>
    </row>
    <row r="282" spans="2:45" ht="11.25" customHeight="1">
      <c r="B282" s="44">
        <f t="shared" si="134"/>
        <v>0</v>
      </c>
      <c r="C282" s="50">
        <f t="shared" si="132"/>
        <v>0</v>
      </c>
      <c r="D282" s="50">
        <f t="shared" si="132"/>
        <v>0</v>
      </c>
      <c r="E282" s="50">
        <f t="shared" si="132"/>
        <v>0</v>
      </c>
      <c r="F282" s="50">
        <f t="shared" si="132"/>
        <v>0</v>
      </c>
      <c r="G282" s="50">
        <f t="shared" si="132"/>
        <v>0</v>
      </c>
      <c r="H282" s="50">
        <f t="shared" si="132"/>
        <v>0</v>
      </c>
      <c r="I282" s="50">
        <f t="shared" si="132"/>
        <v>0</v>
      </c>
      <c r="J282" s="50">
        <f t="shared" si="132"/>
        <v>0</v>
      </c>
      <c r="K282" s="50">
        <f t="shared" si="132"/>
        <v>0</v>
      </c>
      <c r="L282" s="50">
        <f t="shared" si="132"/>
        <v>0</v>
      </c>
      <c r="M282" s="50">
        <f t="shared" si="132"/>
        <v>0</v>
      </c>
      <c r="N282" s="50">
        <f t="shared" si="132"/>
        <v>0</v>
      </c>
      <c r="O282" s="50">
        <f t="shared" si="133"/>
        <v>0</v>
      </c>
      <c r="R282" s="93"/>
      <c r="S282" s="93"/>
      <c r="T282" s="93"/>
      <c r="U282" s="93"/>
      <c r="V282" s="93"/>
      <c r="W282" s="93"/>
      <c r="X282" s="93"/>
      <c r="Y282" s="93"/>
      <c r="Z282" s="93"/>
      <c r="AA282" s="93"/>
      <c r="AB282" s="93"/>
      <c r="AC282" s="93"/>
      <c r="AD282" s="93"/>
      <c r="AG282" s="93"/>
      <c r="AH282" s="93"/>
      <c r="AI282" s="93"/>
      <c r="AJ282" s="93"/>
      <c r="AK282" s="93"/>
      <c r="AL282" s="93"/>
      <c r="AM282" s="93"/>
      <c r="AN282" s="93"/>
      <c r="AO282" s="93"/>
      <c r="AP282" s="93"/>
      <c r="AQ282" s="93"/>
      <c r="AR282" s="93"/>
      <c r="AS282" s="93"/>
    </row>
    <row r="283" spans="2:45" ht="11.25" customHeight="1">
      <c r="B283" s="11" t="s">
        <v>116</v>
      </c>
      <c r="C283" s="50"/>
      <c r="D283" s="50"/>
      <c r="E283" s="50"/>
      <c r="F283" s="50"/>
      <c r="G283" s="50"/>
      <c r="H283" s="50"/>
      <c r="I283" s="50"/>
      <c r="J283" s="50"/>
      <c r="K283" s="50"/>
      <c r="L283" s="50"/>
      <c r="M283" s="50"/>
      <c r="N283" s="50"/>
      <c r="O283" s="50"/>
      <c r="Q283" s="51"/>
      <c r="R283" s="93"/>
      <c r="S283" s="93"/>
      <c r="T283" s="93"/>
      <c r="U283" s="93"/>
      <c r="V283" s="93"/>
      <c r="W283" s="93"/>
      <c r="X283" s="93"/>
      <c r="Y283" s="93"/>
      <c r="Z283" s="93"/>
      <c r="AA283" s="93"/>
      <c r="AB283" s="93"/>
      <c r="AC283" s="93"/>
      <c r="AD283" s="93"/>
      <c r="AF283" s="51"/>
      <c r="AG283" s="93"/>
      <c r="AH283" s="93"/>
      <c r="AI283" s="93"/>
      <c r="AJ283" s="93"/>
      <c r="AK283" s="93"/>
      <c r="AL283" s="93"/>
      <c r="AM283" s="93"/>
      <c r="AN283" s="93"/>
      <c r="AO283" s="93"/>
      <c r="AP283" s="93"/>
      <c r="AQ283" s="93"/>
      <c r="AR283" s="93"/>
      <c r="AS283" s="93"/>
    </row>
    <row r="284" spans="2:45" ht="11.25" customHeight="1">
      <c r="B284" s="44">
        <f>+B271</f>
        <v>0</v>
      </c>
      <c r="C284" s="50">
        <f>+C$269*C271</f>
        <v>0</v>
      </c>
      <c r="D284" s="50">
        <f t="shared" ref="D284:N284" si="135">+D$269*D271</f>
        <v>0</v>
      </c>
      <c r="E284" s="50">
        <f t="shared" si="135"/>
        <v>0</v>
      </c>
      <c r="F284" s="50">
        <f t="shared" si="135"/>
        <v>0</v>
      </c>
      <c r="G284" s="50">
        <f t="shared" si="135"/>
        <v>0</v>
      </c>
      <c r="H284" s="50">
        <f t="shared" si="135"/>
        <v>0</v>
      </c>
      <c r="I284" s="50">
        <f t="shared" si="135"/>
        <v>0</v>
      </c>
      <c r="J284" s="50">
        <f t="shared" si="135"/>
        <v>0</v>
      </c>
      <c r="K284" s="50">
        <f t="shared" si="135"/>
        <v>0</v>
      </c>
      <c r="L284" s="50">
        <f t="shared" si="135"/>
        <v>0</v>
      </c>
      <c r="M284" s="50">
        <f t="shared" si="135"/>
        <v>0</v>
      </c>
      <c r="N284" s="50">
        <f t="shared" si="135"/>
        <v>0</v>
      </c>
      <c r="O284" s="50">
        <f>SUM(C284:N284)</f>
        <v>0</v>
      </c>
      <c r="R284" s="93"/>
      <c r="S284" s="93"/>
      <c r="T284" s="93"/>
      <c r="U284" s="93"/>
      <c r="V284" s="93"/>
      <c r="W284" s="93"/>
      <c r="X284" s="93"/>
      <c r="Y284" s="93"/>
      <c r="Z284" s="93"/>
      <c r="AA284" s="93"/>
      <c r="AB284" s="93"/>
      <c r="AC284" s="93"/>
      <c r="AD284" s="93"/>
      <c r="AG284" s="93"/>
      <c r="AH284" s="93"/>
      <c r="AI284" s="93"/>
      <c r="AJ284" s="93"/>
      <c r="AK284" s="93"/>
      <c r="AL284" s="93"/>
      <c r="AM284" s="93"/>
      <c r="AN284" s="93"/>
      <c r="AO284" s="93"/>
      <c r="AP284" s="93"/>
      <c r="AQ284" s="93"/>
      <c r="AR284" s="93"/>
      <c r="AS284" s="93"/>
    </row>
    <row r="285" spans="2:45" ht="11.25" customHeight="1">
      <c r="B285" s="44">
        <f>+B272</f>
        <v>0</v>
      </c>
      <c r="C285" s="50">
        <f t="shared" ref="C285:N295" si="136">+C$269*C272</f>
        <v>0</v>
      </c>
      <c r="D285" s="50">
        <f t="shared" si="136"/>
        <v>0</v>
      </c>
      <c r="E285" s="50">
        <f t="shared" si="136"/>
        <v>0</v>
      </c>
      <c r="F285" s="50">
        <f t="shared" si="136"/>
        <v>0</v>
      </c>
      <c r="G285" s="50">
        <f t="shared" si="136"/>
        <v>0</v>
      </c>
      <c r="H285" s="50">
        <f t="shared" si="136"/>
        <v>0</v>
      </c>
      <c r="I285" s="50">
        <f t="shared" si="136"/>
        <v>0</v>
      </c>
      <c r="J285" s="50">
        <f t="shared" si="136"/>
        <v>0</v>
      </c>
      <c r="K285" s="50">
        <f t="shared" si="136"/>
        <v>0</v>
      </c>
      <c r="L285" s="50">
        <f t="shared" si="136"/>
        <v>0</v>
      </c>
      <c r="M285" s="50">
        <f t="shared" si="136"/>
        <v>0</v>
      </c>
      <c r="N285" s="50">
        <f t="shared" si="136"/>
        <v>0</v>
      </c>
      <c r="O285" s="50">
        <f>SUM(C285:N285)</f>
        <v>0</v>
      </c>
      <c r="R285" s="93"/>
      <c r="S285" s="93"/>
      <c r="T285" s="93"/>
      <c r="U285" s="93"/>
      <c r="V285" s="93"/>
      <c r="W285" s="93"/>
      <c r="X285" s="93"/>
      <c r="Y285" s="93"/>
      <c r="Z285" s="93"/>
      <c r="AA285" s="93"/>
      <c r="AB285" s="93"/>
      <c r="AC285" s="93"/>
      <c r="AD285" s="93"/>
      <c r="AG285" s="93"/>
      <c r="AH285" s="93"/>
      <c r="AI285" s="93"/>
      <c r="AJ285" s="93"/>
      <c r="AK285" s="93"/>
      <c r="AL285" s="93"/>
      <c r="AM285" s="93"/>
      <c r="AN285" s="93"/>
      <c r="AO285" s="93"/>
      <c r="AP285" s="93"/>
      <c r="AQ285" s="93"/>
      <c r="AR285" s="93"/>
      <c r="AS285" s="93"/>
    </row>
    <row r="286" spans="2:45" ht="11.25" customHeight="1">
      <c r="B286" s="44">
        <f>+B273</f>
        <v>0</v>
      </c>
      <c r="C286" s="50">
        <f t="shared" si="136"/>
        <v>0</v>
      </c>
      <c r="D286" s="50">
        <f t="shared" si="136"/>
        <v>0</v>
      </c>
      <c r="E286" s="50">
        <f t="shared" si="136"/>
        <v>0</v>
      </c>
      <c r="F286" s="50">
        <f t="shared" si="136"/>
        <v>0</v>
      </c>
      <c r="G286" s="50">
        <f t="shared" si="136"/>
        <v>0</v>
      </c>
      <c r="H286" s="50">
        <f t="shared" si="136"/>
        <v>0</v>
      </c>
      <c r="I286" s="50">
        <f t="shared" si="136"/>
        <v>0</v>
      </c>
      <c r="J286" s="50">
        <f t="shared" si="136"/>
        <v>0</v>
      </c>
      <c r="K286" s="50">
        <f t="shared" si="136"/>
        <v>0</v>
      </c>
      <c r="L286" s="50">
        <f t="shared" si="136"/>
        <v>0</v>
      </c>
      <c r="M286" s="50">
        <f t="shared" si="136"/>
        <v>0</v>
      </c>
      <c r="N286" s="50">
        <f t="shared" si="136"/>
        <v>0</v>
      </c>
      <c r="O286" s="50">
        <f>SUM(C286:N286)</f>
        <v>0</v>
      </c>
      <c r="R286" s="93"/>
      <c r="S286" s="93"/>
      <c r="T286" s="93"/>
      <c r="U286" s="93"/>
      <c r="V286" s="93"/>
      <c r="W286" s="93"/>
      <c r="X286" s="93"/>
      <c r="Y286" s="93"/>
      <c r="Z286" s="93"/>
      <c r="AA286" s="93"/>
      <c r="AB286" s="93"/>
      <c r="AC286" s="93"/>
      <c r="AD286" s="93"/>
      <c r="AG286" s="93"/>
      <c r="AH286" s="93"/>
      <c r="AI286" s="93"/>
      <c r="AJ286" s="93"/>
      <c r="AK286" s="93"/>
      <c r="AL286" s="93"/>
      <c r="AM286" s="93"/>
      <c r="AN286" s="93"/>
      <c r="AO286" s="93"/>
      <c r="AP286" s="93"/>
      <c r="AQ286" s="93"/>
      <c r="AR286" s="93"/>
      <c r="AS286" s="93"/>
    </row>
    <row r="287" spans="2:45" ht="11.25" customHeight="1">
      <c r="B287" s="44">
        <f>+B274</f>
        <v>0</v>
      </c>
      <c r="C287" s="50">
        <f t="shared" si="136"/>
        <v>0</v>
      </c>
      <c r="D287" s="50">
        <f t="shared" si="136"/>
        <v>0</v>
      </c>
      <c r="E287" s="50">
        <f t="shared" si="136"/>
        <v>0</v>
      </c>
      <c r="F287" s="50">
        <f t="shared" si="136"/>
        <v>0</v>
      </c>
      <c r="G287" s="50">
        <f t="shared" si="136"/>
        <v>0</v>
      </c>
      <c r="H287" s="50">
        <f t="shared" si="136"/>
        <v>0</v>
      </c>
      <c r="I287" s="50">
        <f t="shared" si="136"/>
        <v>0</v>
      </c>
      <c r="J287" s="50">
        <f t="shared" si="136"/>
        <v>0</v>
      </c>
      <c r="K287" s="50">
        <f t="shared" si="136"/>
        <v>0</v>
      </c>
      <c r="L287" s="50">
        <f t="shared" si="136"/>
        <v>0</v>
      </c>
      <c r="M287" s="50">
        <f t="shared" si="136"/>
        <v>0</v>
      </c>
      <c r="N287" s="50">
        <f t="shared" si="136"/>
        <v>0</v>
      </c>
      <c r="O287" s="50">
        <f t="shared" ref="O287:O295" si="137">SUM(C287:N287)</f>
        <v>0</v>
      </c>
      <c r="R287" s="93"/>
      <c r="S287" s="93"/>
      <c r="T287" s="93"/>
      <c r="U287" s="93"/>
      <c r="V287" s="93"/>
      <c r="W287" s="93"/>
      <c r="X287" s="93"/>
      <c r="Y287" s="93"/>
      <c r="Z287" s="93"/>
      <c r="AA287" s="93"/>
      <c r="AB287" s="93"/>
      <c r="AC287" s="93"/>
      <c r="AD287" s="93"/>
      <c r="AG287" s="93"/>
      <c r="AH287" s="93"/>
      <c r="AI287" s="93"/>
      <c r="AJ287" s="93"/>
      <c r="AK287" s="93"/>
      <c r="AL287" s="93"/>
      <c r="AM287" s="93"/>
      <c r="AN287" s="93"/>
      <c r="AO287" s="93"/>
      <c r="AP287" s="93"/>
      <c r="AQ287" s="93"/>
      <c r="AR287" s="93"/>
      <c r="AS287" s="93"/>
    </row>
    <row r="288" spans="2:45" ht="11.25" customHeight="1">
      <c r="B288" s="44">
        <f t="shared" ref="B288:B295" si="138">+B275</f>
        <v>0</v>
      </c>
      <c r="C288" s="50">
        <f t="shared" si="136"/>
        <v>0</v>
      </c>
      <c r="D288" s="50">
        <f t="shared" si="136"/>
        <v>0</v>
      </c>
      <c r="E288" s="50">
        <f t="shared" si="136"/>
        <v>0</v>
      </c>
      <c r="F288" s="50">
        <f t="shared" si="136"/>
        <v>0</v>
      </c>
      <c r="G288" s="50">
        <f t="shared" si="136"/>
        <v>0</v>
      </c>
      <c r="H288" s="50">
        <f t="shared" si="136"/>
        <v>0</v>
      </c>
      <c r="I288" s="50">
        <f t="shared" si="136"/>
        <v>0</v>
      </c>
      <c r="J288" s="50">
        <f t="shared" si="136"/>
        <v>0</v>
      </c>
      <c r="K288" s="50">
        <f t="shared" si="136"/>
        <v>0</v>
      </c>
      <c r="L288" s="50">
        <f t="shared" si="136"/>
        <v>0</v>
      </c>
      <c r="M288" s="50">
        <f t="shared" si="136"/>
        <v>0</v>
      </c>
      <c r="N288" s="50">
        <f t="shared" si="136"/>
        <v>0</v>
      </c>
      <c r="O288" s="50">
        <f t="shared" si="137"/>
        <v>0</v>
      </c>
      <c r="R288" s="93"/>
      <c r="S288" s="93"/>
      <c r="T288" s="93"/>
      <c r="U288" s="93"/>
      <c r="V288" s="93"/>
      <c r="W288" s="93"/>
      <c r="X288" s="93"/>
      <c r="Y288" s="93"/>
      <c r="Z288" s="93"/>
      <c r="AA288" s="93"/>
      <c r="AB288" s="93"/>
      <c r="AC288" s="93"/>
      <c r="AD288" s="93"/>
      <c r="AG288" s="93"/>
      <c r="AH288" s="93"/>
      <c r="AI288" s="93"/>
      <c r="AJ288" s="93"/>
      <c r="AK288" s="93"/>
      <c r="AL288" s="93"/>
      <c r="AM288" s="93"/>
      <c r="AN288" s="93"/>
      <c r="AO288" s="93"/>
      <c r="AP288" s="93"/>
      <c r="AQ288" s="93"/>
      <c r="AR288" s="93"/>
      <c r="AS288" s="93"/>
    </row>
    <row r="289" spans="2:45" ht="11.25" customHeight="1">
      <c r="B289" s="44">
        <f t="shared" si="138"/>
        <v>0</v>
      </c>
      <c r="C289" s="50">
        <f t="shared" si="136"/>
        <v>0</v>
      </c>
      <c r="D289" s="50">
        <f t="shared" si="136"/>
        <v>0</v>
      </c>
      <c r="E289" s="50">
        <f t="shared" si="136"/>
        <v>0</v>
      </c>
      <c r="F289" s="50">
        <f t="shared" si="136"/>
        <v>0</v>
      </c>
      <c r="G289" s="50">
        <f t="shared" si="136"/>
        <v>0</v>
      </c>
      <c r="H289" s="50">
        <f t="shared" si="136"/>
        <v>0</v>
      </c>
      <c r="I289" s="50">
        <f t="shared" si="136"/>
        <v>0</v>
      </c>
      <c r="J289" s="50">
        <f t="shared" si="136"/>
        <v>0</v>
      </c>
      <c r="K289" s="50">
        <f t="shared" si="136"/>
        <v>0</v>
      </c>
      <c r="L289" s="50">
        <f t="shared" si="136"/>
        <v>0</v>
      </c>
      <c r="M289" s="50">
        <f t="shared" si="136"/>
        <v>0</v>
      </c>
      <c r="N289" s="50">
        <f t="shared" si="136"/>
        <v>0</v>
      </c>
      <c r="O289" s="50">
        <f t="shared" si="137"/>
        <v>0</v>
      </c>
      <c r="R289" s="93"/>
      <c r="S289" s="93"/>
      <c r="T289" s="93"/>
      <c r="U289" s="93"/>
      <c r="V289" s="93"/>
      <c r="W289" s="93"/>
      <c r="X289" s="93"/>
      <c r="Y289" s="93"/>
      <c r="Z289" s="93"/>
      <c r="AA289" s="93"/>
      <c r="AB289" s="93"/>
      <c r="AC289" s="93"/>
      <c r="AD289" s="93"/>
      <c r="AG289" s="93"/>
      <c r="AH289" s="93"/>
      <c r="AI289" s="93"/>
      <c r="AJ289" s="93"/>
      <c r="AK289" s="93"/>
      <c r="AL289" s="93"/>
      <c r="AM289" s="93"/>
      <c r="AN289" s="93"/>
      <c r="AO289" s="93"/>
      <c r="AP289" s="93"/>
      <c r="AQ289" s="93"/>
      <c r="AR289" s="93"/>
      <c r="AS289" s="93"/>
    </row>
    <row r="290" spans="2:45" ht="11.25" customHeight="1">
      <c r="B290" s="44">
        <f t="shared" si="138"/>
        <v>0</v>
      </c>
      <c r="C290" s="50">
        <f t="shared" si="136"/>
        <v>0</v>
      </c>
      <c r="D290" s="50">
        <f t="shared" si="136"/>
        <v>0</v>
      </c>
      <c r="E290" s="50">
        <f t="shared" si="136"/>
        <v>0</v>
      </c>
      <c r="F290" s="50">
        <f t="shared" si="136"/>
        <v>0</v>
      </c>
      <c r="G290" s="50">
        <f t="shared" si="136"/>
        <v>0</v>
      </c>
      <c r="H290" s="50">
        <f t="shared" si="136"/>
        <v>0</v>
      </c>
      <c r="I290" s="50">
        <f t="shared" si="136"/>
        <v>0</v>
      </c>
      <c r="J290" s="50">
        <f t="shared" si="136"/>
        <v>0</v>
      </c>
      <c r="K290" s="50">
        <f t="shared" si="136"/>
        <v>0</v>
      </c>
      <c r="L290" s="50">
        <f t="shared" si="136"/>
        <v>0</v>
      </c>
      <c r="M290" s="50">
        <f t="shared" si="136"/>
        <v>0</v>
      </c>
      <c r="N290" s="50">
        <f t="shared" si="136"/>
        <v>0</v>
      </c>
      <c r="O290" s="50">
        <f t="shared" si="137"/>
        <v>0</v>
      </c>
      <c r="R290" s="93"/>
      <c r="S290" s="93"/>
      <c r="T290" s="93"/>
      <c r="U290" s="93"/>
      <c r="V290" s="93"/>
      <c r="W290" s="93"/>
      <c r="X290" s="93"/>
      <c r="Y290" s="93"/>
      <c r="Z290" s="93"/>
      <c r="AA290" s="93"/>
      <c r="AB290" s="93"/>
      <c r="AC290" s="93"/>
      <c r="AD290" s="93"/>
      <c r="AG290" s="93"/>
      <c r="AH290" s="93"/>
      <c r="AI290" s="93"/>
      <c r="AJ290" s="93"/>
      <c r="AK290" s="93"/>
      <c r="AL290" s="93"/>
      <c r="AM290" s="93"/>
      <c r="AN290" s="93"/>
      <c r="AO290" s="93"/>
      <c r="AP290" s="93"/>
      <c r="AQ290" s="93"/>
      <c r="AR290" s="93"/>
      <c r="AS290" s="93"/>
    </row>
    <row r="291" spans="2:45" ht="11.25" customHeight="1">
      <c r="B291" s="44">
        <f t="shared" si="138"/>
        <v>0</v>
      </c>
      <c r="C291" s="50">
        <f t="shared" si="136"/>
        <v>0</v>
      </c>
      <c r="D291" s="50">
        <f t="shared" si="136"/>
        <v>0</v>
      </c>
      <c r="E291" s="50">
        <f t="shared" si="136"/>
        <v>0</v>
      </c>
      <c r="F291" s="50">
        <f t="shared" si="136"/>
        <v>0</v>
      </c>
      <c r="G291" s="50">
        <f t="shared" si="136"/>
        <v>0</v>
      </c>
      <c r="H291" s="50">
        <f t="shared" si="136"/>
        <v>0</v>
      </c>
      <c r="I291" s="50">
        <f t="shared" si="136"/>
        <v>0</v>
      </c>
      <c r="J291" s="50">
        <f t="shared" si="136"/>
        <v>0</v>
      </c>
      <c r="K291" s="50">
        <f t="shared" si="136"/>
        <v>0</v>
      </c>
      <c r="L291" s="50">
        <f t="shared" si="136"/>
        <v>0</v>
      </c>
      <c r="M291" s="50">
        <f t="shared" si="136"/>
        <v>0</v>
      </c>
      <c r="N291" s="50">
        <f t="shared" si="136"/>
        <v>0</v>
      </c>
      <c r="O291" s="50">
        <f t="shared" si="137"/>
        <v>0</v>
      </c>
      <c r="R291" s="93"/>
      <c r="S291" s="93"/>
      <c r="T291" s="93"/>
      <c r="U291" s="93"/>
      <c r="V291" s="93"/>
      <c r="W291" s="93"/>
      <c r="X291" s="93"/>
      <c r="Y291" s="93"/>
      <c r="Z291" s="93"/>
      <c r="AA291" s="93"/>
      <c r="AB291" s="93"/>
      <c r="AC291" s="93"/>
      <c r="AD291" s="93"/>
      <c r="AG291" s="93"/>
      <c r="AH291" s="93"/>
      <c r="AI291" s="93"/>
      <c r="AJ291" s="93"/>
      <c r="AK291" s="93"/>
      <c r="AL291" s="93"/>
      <c r="AM291" s="93"/>
      <c r="AN291" s="93"/>
      <c r="AO291" s="93"/>
      <c r="AP291" s="93"/>
      <c r="AQ291" s="93"/>
      <c r="AR291" s="93"/>
      <c r="AS291" s="93"/>
    </row>
    <row r="292" spans="2:45" ht="11.25" customHeight="1">
      <c r="B292" s="44">
        <f t="shared" si="138"/>
        <v>0</v>
      </c>
      <c r="C292" s="50">
        <f t="shared" si="136"/>
        <v>0</v>
      </c>
      <c r="D292" s="50">
        <f t="shared" si="136"/>
        <v>0</v>
      </c>
      <c r="E292" s="50">
        <f t="shared" si="136"/>
        <v>0</v>
      </c>
      <c r="F292" s="50">
        <f t="shared" si="136"/>
        <v>0</v>
      </c>
      <c r="G292" s="50">
        <f t="shared" si="136"/>
        <v>0</v>
      </c>
      <c r="H292" s="50">
        <f t="shared" si="136"/>
        <v>0</v>
      </c>
      <c r="I292" s="50">
        <f t="shared" si="136"/>
        <v>0</v>
      </c>
      <c r="J292" s="50">
        <f t="shared" si="136"/>
        <v>0</v>
      </c>
      <c r="K292" s="50">
        <f t="shared" si="136"/>
        <v>0</v>
      </c>
      <c r="L292" s="50">
        <f t="shared" si="136"/>
        <v>0</v>
      </c>
      <c r="M292" s="50">
        <f t="shared" si="136"/>
        <v>0</v>
      </c>
      <c r="N292" s="50">
        <f t="shared" si="136"/>
        <v>0</v>
      </c>
      <c r="O292" s="50">
        <f t="shared" si="137"/>
        <v>0</v>
      </c>
      <c r="R292" s="93"/>
      <c r="S292" s="93"/>
      <c r="T292" s="93"/>
      <c r="U292" s="93"/>
      <c r="V292" s="93"/>
      <c r="W292" s="93"/>
      <c r="X292" s="93"/>
      <c r="Y292" s="93"/>
      <c r="Z292" s="93"/>
      <c r="AA292" s="93"/>
      <c r="AB292" s="93"/>
      <c r="AC292" s="93"/>
      <c r="AD292" s="93"/>
      <c r="AG292" s="93"/>
      <c r="AH292" s="93"/>
      <c r="AI292" s="93"/>
      <c r="AJ292" s="93"/>
      <c r="AK292" s="93"/>
      <c r="AL292" s="93"/>
      <c r="AM292" s="93"/>
      <c r="AN292" s="93"/>
      <c r="AO292" s="93"/>
      <c r="AP292" s="93"/>
      <c r="AQ292" s="93"/>
      <c r="AR292" s="93"/>
      <c r="AS292" s="93"/>
    </row>
    <row r="293" spans="2:45" ht="11.25" customHeight="1">
      <c r="B293" s="44">
        <f t="shared" si="138"/>
        <v>0</v>
      </c>
      <c r="C293" s="50">
        <f t="shared" si="136"/>
        <v>0</v>
      </c>
      <c r="D293" s="50">
        <f t="shared" si="136"/>
        <v>0</v>
      </c>
      <c r="E293" s="50">
        <f t="shared" si="136"/>
        <v>0</v>
      </c>
      <c r="F293" s="50">
        <f t="shared" si="136"/>
        <v>0</v>
      </c>
      <c r="G293" s="50">
        <f t="shared" si="136"/>
        <v>0</v>
      </c>
      <c r="H293" s="50">
        <f t="shared" si="136"/>
        <v>0</v>
      </c>
      <c r="I293" s="50">
        <f t="shared" si="136"/>
        <v>0</v>
      </c>
      <c r="J293" s="50">
        <f t="shared" si="136"/>
        <v>0</v>
      </c>
      <c r="K293" s="50">
        <f t="shared" si="136"/>
        <v>0</v>
      </c>
      <c r="L293" s="50">
        <f t="shared" si="136"/>
        <v>0</v>
      </c>
      <c r="M293" s="50">
        <f t="shared" si="136"/>
        <v>0</v>
      </c>
      <c r="N293" s="50">
        <f t="shared" si="136"/>
        <v>0</v>
      </c>
      <c r="O293" s="50">
        <f t="shared" si="137"/>
        <v>0</v>
      </c>
      <c r="R293" s="93"/>
      <c r="S293" s="93"/>
      <c r="T293" s="93"/>
      <c r="U293" s="93"/>
      <c r="V293" s="93"/>
      <c r="W293" s="93"/>
      <c r="X293" s="93"/>
      <c r="Y293" s="93"/>
      <c r="Z293" s="93"/>
      <c r="AA293" s="93"/>
      <c r="AB293" s="93"/>
      <c r="AC293" s="93"/>
      <c r="AD293" s="93"/>
      <c r="AG293" s="93"/>
      <c r="AH293" s="93"/>
      <c r="AI293" s="93"/>
      <c r="AJ293" s="93"/>
      <c r="AK293" s="93"/>
      <c r="AL293" s="93"/>
      <c r="AM293" s="93"/>
      <c r="AN293" s="93"/>
      <c r="AO293" s="93"/>
      <c r="AP293" s="93"/>
      <c r="AQ293" s="93"/>
      <c r="AR293" s="93"/>
      <c r="AS293" s="93"/>
    </row>
    <row r="294" spans="2:45" ht="11.25" customHeight="1">
      <c r="B294" s="44">
        <f t="shared" si="138"/>
        <v>0</v>
      </c>
      <c r="C294" s="50">
        <f t="shared" si="136"/>
        <v>0</v>
      </c>
      <c r="D294" s="50">
        <f t="shared" si="136"/>
        <v>0</v>
      </c>
      <c r="E294" s="50">
        <f t="shared" si="136"/>
        <v>0</v>
      </c>
      <c r="F294" s="50">
        <f t="shared" si="136"/>
        <v>0</v>
      </c>
      <c r="G294" s="50">
        <f t="shared" si="136"/>
        <v>0</v>
      </c>
      <c r="H294" s="50">
        <f t="shared" si="136"/>
        <v>0</v>
      </c>
      <c r="I294" s="50">
        <f t="shared" si="136"/>
        <v>0</v>
      </c>
      <c r="J294" s="50">
        <f t="shared" si="136"/>
        <v>0</v>
      </c>
      <c r="K294" s="50">
        <f t="shared" si="136"/>
        <v>0</v>
      </c>
      <c r="L294" s="50">
        <f t="shared" si="136"/>
        <v>0</v>
      </c>
      <c r="M294" s="50">
        <f t="shared" si="136"/>
        <v>0</v>
      </c>
      <c r="N294" s="50">
        <f t="shared" si="136"/>
        <v>0</v>
      </c>
      <c r="O294" s="50">
        <f t="shared" si="137"/>
        <v>0</v>
      </c>
      <c r="R294" s="93"/>
      <c r="S294" s="93"/>
      <c r="T294" s="93"/>
      <c r="U294" s="93"/>
      <c r="V294" s="93"/>
      <c r="W294" s="93"/>
      <c r="X294" s="93"/>
      <c r="Y294" s="93"/>
      <c r="Z294" s="93"/>
      <c r="AA294" s="93"/>
      <c r="AB294" s="93"/>
      <c r="AC294" s="93"/>
      <c r="AD294" s="93"/>
      <c r="AG294" s="93"/>
      <c r="AH294" s="93"/>
      <c r="AI294" s="93"/>
      <c r="AJ294" s="93"/>
      <c r="AK294" s="93"/>
      <c r="AL294" s="93"/>
      <c r="AM294" s="93"/>
      <c r="AN294" s="93"/>
      <c r="AO294" s="93"/>
      <c r="AP294" s="93"/>
      <c r="AQ294" s="93"/>
      <c r="AR294" s="93"/>
      <c r="AS294" s="93"/>
    </row>
    <row r="295" spans="2:45" ht="11.25" customHeight="1">
      <c r="B295" s="44">
        <f t="shared" si="138"/>
        <v>0</v>
      </c>
      <c r="C295" s="50">
        <f t="shared" si="136"/>
        <v>0</v>
      </c>
      <c r="D295" s="50">
        <f t="shared" si="136"/>
        <v>0</v>
      </c>
      <c r="E295" s="50">
        <f t="shared" si="136"/>
        <v>0</v>
      </c>
      <c r="F295" s="50">
        <f t="shared" si="136"/>
        <v>0</v>
      </c>
      <c r="G295" s="50">
        <f t="shared" si="136"/>
        <v>0</v>
      </c>
      <c r="H295" s="50">
        <f t="shared" si="136"/>
        <v>0</v>
      </c>
      <c r="I295" s="50">
        <f t="shared" si="136"/>
        <v>0</v>
      </c>
      <c r="J295" s="50">
        <f t="shared" si="136"/>
        <v>0</v>
      </c>
      <c r="K295" s="50">
        <f t="shared" si="136"/>
        <v>0</v>
      </c>
      <c r="L295" s="50">
        <f t="shared" si="136"/>
        <v>0</v>
      </c>
      <c r="M295" s="50">
        <f t="shared" si="136"/>
        <v>0</v>
      </c>
      <c r="N295" s="50">
        <f t="shared" si="136"/>
        <v>0</v>
      </c>
      <c r="O295" s="50">
        <f t="shared" si="137"/>
        <v>0</v>
      </c>
      <c r="R295" s="93"/>
      <c r="S295" s="93"/>
      <c r="T295" s="93"/>
      <c r="U295" s="93"/>
      <c r="V295" s="93"/>
      <c r="W295" s="93"/>
      <c r="X295" s="93"/>
      <c r="Y295" s="93"/>
      <c r="Z295" s="93"/>
      <c r="AA295" s="93"/>
      <c r="AB295" s="93"/>
      <c r="AC295" s="93"/>
      <c r="AD295" s="93"/>
      <c r="AG295" s="93"/>
      <c r="AH295" s="93"/>
      <c r="AI295" s="93"/>
      <c r="AJ295" s="93"/>
      <c r="AK295" s="93"/>
      <c r="AL295" s="93"/>
      <c r="AM295" s="93"/>
      <c r="AN295" s="93"/>
      <c r="AO295" s="93"/>
      <c r="AP295" s="93"/>
      <c r="AQ295" s="93"/>
      <c r="AR295" s="93"/>
      <c r="AS295" s="93"/>
    </row>
    <row r="296" spans="2:45" ht="11.25" customHeight="1">
      <c r="B296" s="11" t="s">
        <v>117</v>
      </c>
      <c r="C296" s="50">
        <f>SUM(C284:C295)</f>
        <v>0</v>
      </c>
      <c r="D296" s="50">
        <f t="shared" ref="D296:M296" si="139">SUM(D284:D295)</f>
        <v>0</v>
      </c>
      <c r="E296" s="50">
        <f t="shared" si="139"/>
        <v>0</v>
      </c>
      <c r="F296" s="50">
        <f t="shared" si="139"/>
        <v>0</v>
      </c>
      <c r="G296" s="50">
        <f t="shared" si="139"/>
        <v>0</v>
      </c>
      <c r="H296" s="50">
        <f t="shared" si="139"/>
        <v>0</v>
      </c>
      <c r="I296" s="50">
        <f t="shared" si="139"/>
        <v>0</v>
      </c>
      <c r="J296" s="50">
        <f t="shared" si="139"/>
        <v>0</v>
      </c>
      <c r="K296" s="50">
        <f t="shared" si="139"/>
        <v>0</v>
      </c>
      <c r="L296" s="50">
        <f t="shared" si="139"/>
        <v>0</v>
      </c>
      <c r="M296" s="50">
        <f t="shared" si="139"/>
        <v>0</v>
      </c>
      <c r="N296" s="50">
        <f>SUM(N284:N295)</f>
        <v>0</v>
      </c>
      <c r="O296" s="50">
        <f>SUM(C296:N296)</f>
        <v>0</v>
      </c>
      <c r="Q296" s="51"/>
      <c r="R296" s="93"/>
      <c r="S296" s="93"/>
      <c r="T296" s="93"/>
      <c r="U296" s="93"/>
      <c r="V296" s="93"/>
      <c r="W296" s="93"/>
      <c r="X296" s="93"/>
      <c r="Y296" s="93"/>
      <c r="Z296" s="93"/>
      <c r="AA296" s="93"/>
      <c r="AB296" s="93"/>
      <c r="AC296" s="93"/>
      <c r="AD296" s="93"/>
      <c r="AF296" s="51"/>
      <c r="AG296" s="93"/>
      <c r="AH296" s="93"/>
      <c r="AI296" s="93"/>
      <c r="AJ296" s="93"/>
      <c r="AK296" s="93"/>
      <c r="AL296" s="93"/>
      <c r="AM296" s="93"/>
      <c r="AN296" s="93"/>
      <c r="AO296" s="93"/>
      <c r="AP296" s="93"/>
      <c r="AQ296" s="93"/>
      <c r="AR296" s="93"/>
      <c r="AS296" s="93"/>
    </row>
    <row r="298" spans="2:45" ht="11.25" customHeight="1">
      <c r="C298" s="67" t="str">
        <f>+C268</f>
        <v>Month 1</v>
      </c>
      <c r="D298" s="67" t="str">
        <f t="shared" ref="D298:O298" si="140">+D268</f>
        <v>Month 2</v>
      </c>
      <c r="E298" s="67" t="str">
        <f t="shared" si="140"/>
        <v>Month 3</v>
      </c>
      <c r="F298" s="67" t="str">
        <f t="shared" si="140"/>
        <v>Month 4</v>
      </c>
      <c r="G298" s="67" t="str">
        <f t="shared" si="140"/>
        <v>Month 5</v>
      </c>
      <c r="H298" s="67" t="str">
        <f t="shared" si="140"/>
        <v>Month 6</v>
      </c>
      <c r="I298" s="67" t="str">
        <f t="shared" si="140"/>
        <v>Month 7</v>
      </c>
      <c r="J298" s="67" t="str">
        <f t="shared" si="140"/>
        <v>Month 8</v>
      </c>
      <c r="K298" s="67" t="str">
        <f t="shared" si="140"/>
        <v>Month 9</v>
      </c>
      <c r="L298" s="67" t="str">
        <f t="shared" si="140"/>
        <v>Month 10</v>
      </c>
      <c r="M298" s="67" t="str">
        <f t="shared" si="140"/>
        <v>Month 11</v>
      </c>
      <c r="N298" s="67" t="str">
        <f t="shared" si="140"/>
        <v>Month 12</v>
      </c>
      <c r="O298" s="67" t="str">
        <f t="shared" si="140"/>
        <v>TOTAL</v>
      </c>
      <c r="R298" s="67"/>
      <c r="S298" s="67"/>
      <c r="T298" s="67"/>
      <c r="U298" s="67"/>
      <c r="V298" s="67"/>
      <c r="W298" s="67"/>
      <c r="X298" s="67"/>
      <c r="Y298" s="67"/>
      <c r="Z298" s="67"/>
      <c r="AA298" s="67"/>
      <c r="AB298" s="67"/>
      <c r="AC298" s="67"/>
      <c r="AD298" s="67"/>
      <c r="AG298" s="67"/>
      <c r="AH298" s="67"/>
      <c r="AI298" s="67"/>
      <c r="AJ298" s="67"/>
      <c r="AK298" s="67"/>
      <c r="AL298" s="67"/>
      <c r="AM298" s="67"/>
      <c r="AN298" s="67"/>
      <c r="AO298" s="67"/>
      <c r="AP298" s="67"/>
      <c r="AQ298" s="67"/>
      <c r="AR298" s="67"/>
      <c r="AS298" s="67"/>
    </row>
    <row r="299" spans="2:45" ht="11.25" customHeight="1">
      <c r="B299" s="40" t="s">
        <v>118</v>
      </c>
      <c r="C299" s="67"/>
      <c r="D299" s="67"/>
      <c r="E299" s="67"/>
      <c r="F299" s="67"/>
      <c r="G299" s="67"/>
      <c r="H299" s="67"/>
      <c r="I299" s="67"/>
      <c r="J299" s="67"/>
      <c r="K299" s="67"/>
      <c r="L299" s="67"/>
      <c r="M299" s="67"/>
      <c r="N299" s="67"/>
      <c r="O299" s="67"/>
      <c r="R299" s="67"/>
      <c r="S299" s="67"/>
      <c r="T299" s="67"/>
      <c r="U299" s="67"/>
      <c r="V299" s="67"/>
      <c r="W299" s="67"/>
      <c r="X299" s="67"/>
      <c r="Y299" s="67"/>
      <c r="Z299" s="67"/>
      <c r="AA299" s="67"/>
      <c r="AB299" s="67"/>
      <c r="AC299" s="67"/>
      <c r="AD299" s="67"/>
      <c r="AG299" s="67"/>
      <c r="AH299" s="67"/>
      <c r="AI299" s="67"/>
      <c r="AJ299" s="67"/>
      <c r="AK299" s="67"/>
      <c r="AL299" s="67"/>
      <c r="AM299" s="67"/>
      <c r="AN299" s="67"/>
      <c r="AO299" s="67"/>
      <c r="AP299" s="67"/>
      <c r="AQ299" s="67"/>
      <c r="AR299" s="67"/>
      <c r="AS299" s="67"/>
    </row>
    <row r="300" spans="2:45" ht="11.25" customHeight="1">
      <c r="B300" s="40">
        <f t="shared" ref="B300:N311" si="141">+B132</f>
        <v>0</v>
      </c>
      <c r="C300" s="68">
        <f>+C132</f>
        <v>0</v>
      </c>
      <c r="D300" s="68">
        <f t="shared" ref="D300:N300" si="142">+D132</f>
        <v>0</v>
      </c>
      <c r="E300" s="68">
        <f t="shared" si="142"/>
        <v>0</v>
      </c>
      <c r="F300" s="68">
        <f t="shared" si="142"/>
        <v>0</v>
      </c>
      <c r="G300" s="68">
        <f t="shared" si="142"/>
        <v>0</v>
      </c>
      <c r="H300" s="68">
        <f t="shared" si="142"/>
        <v>0</v>
      </c>
      <c r="I300" s="68">
        <f t="shared" si="142"/>
        <v>0</v>
      </c>
      <c r="J300" s="68">
        <f t="shared" si="142"/>
        <v>0</v>
      </c>
      <c r="K300" s="68">
        <f t="shared" si="142"/>
        <v>0</v>
      </c>
      <c r="L300" s="68">
        <f t="shared" si="142"/>
        <v>0</v>
      </c>
      <c r="M300" s="68">
        <f t="shared" si="142"/>
        <v>0</v>
      </c>
      <c r="N300" s="68">
        <f t="shared" si="142"/>
        <v>0</v>
      </c>
      <c r="O300" s="69">
        <f>SUM(C300:N300)</f>
        <v>0</v>
      </c>
      <c r="R300" s="69"/>
      <c r="S300" s="69"/>
      <c r="T300" s="69"/>
      <c r="U300" s="69"/>
      <c r="V300" s="69"/>
      <c r="W300" s="69"/>
      <c r="X300" s="69"/>
      <c r="Y300" s="69"/>
      <c r="Z300" s="69"/>
      <c r="AA300" s="69"/>
      <c r="AB300" s="69"/>
      <c r="AC300" s="69"/>
      <c r="AD300" s="69"/>
      <c r="AG300" s="69"/>
      <c r="AH300" s="69"/>
      <c r="AI300" s="69"/>
      <c r="AJ300" s="69"/>
      <c r="AK300" s="69"/>
      <c r="AL300" s="69"/>
      <c r="AM300" s="69"/>
      <c r="AN300" s="69"/>
      <c r="AO300" s="69"/>
      <c r="AP300" s="69"/>
      <c r="AQ300" s="69"/>
      <c r="AR300" s="69"/>
      <c r="AS300" s="69"/>
    </row>
    <row r="301" spans="2:45" ht="11.25" customHeight="1">
      <c r="B301" s="40">
        <f t="shared" si="141"/>
        <v>0</v>
      </c>
      <c r="C301" s="68">
        <f t="shared" si="141"/>
        <v>0</v>
      </c>
      <c r="D301" s="68">
        <f t="shared" si="141"/>
        <v>0</v>
      </c>
      <c r="E301" s="68">
        <f t="shared" si="141"/>
        <v>0</v>
      </c>
      <c r="F301" s="68">
        <f t="shared" si="141"/>
        <v>0</v>
      </c>
      <c r="G301" s="68">
        <f t="shared" si="141"/>
        <v>0</v>
      </c>
      <c r="H301" s="68">
        <f t="shared" si="141"/>
        <v>0</v>
      </c>
      <c r="I301" s="68">
        <f t="shared" si="141"/>
        <v>0</v>
      </c>
      <c r="J301" s="68">
        <f t="shared" si="141"/>
        <v>0</v>
      </c>
      <c r="K301" s="68">
        <f t="shared" si="141"/>
        <v>0</v>
      </c>
      <c r="L301" s="68">
        <f t="shared" si="141"/>
        <v>0</v>
      </c>
      <c r="M301" s="68">
        <f t="shared" si="141"/>
        <v>0</v>
      </c>
      <c r="N301" s="68">
        <f t="shared" si="141"/>
        <v>0</v>
      </c>
      <c r="O301" s="69">
        <f t="shared" ref="O301:O311" si="143">SUM(C301:N301)</f>
        <v>0</v>
      </c>
      <c r="R301" s="69"/>
      <c r="S301" s="69"/>
      <c r="T301" s="69"/>
      <c r="U301" s="69"/>
      <c r="V301" s="69"/>
      <c r="W301" s="69"/>
      <c r="X301" s="69"/>
      <c r="Y301" s="69"/>
      <c r="Z301" s="69"/>
      <c r="AA301" s="69"/>
      <c r="AB301" s="69"/>
      <c r="AC301" s="69"/>
      <c r="AD301" s="69"/>
      <c r="AG301" s="69"/>
      <c r="AH301" s="69"/>
      <c r="AI301" s="69"/>
      <c r="AJ301" s="69"/>
      <c r="AK301" s="69"/>
      <c r="AL301" s="69"/>
      <c r="AM301" s="69"/>
      <c r="AN301" s="69"/>
      <c r="AO301" s="69"/>
      <c r="AP301" s="69"/>
      <c r="AQ301" s="69"/>
      <c r="AR301" s="69"/>
      <c r="AS301" s="69"/>
    </row>
    <row r="302" spans="2:45" ht="11.25" customHeight="1">
      <c r="B302" s="40">
        <f t="shared" si="141"/>
        <v>0</v>
      </c>
      <c r="C302" s="68">
        <f t="shared" si="141"/>
        <v>0</v>
      </c>
      <c r="D302" s="68">
        <f t="shared" si="141"/>
        <v>0</v>
      </c>
      <c r="E302" s="68">
        <f t="shared" si="141"/>
        <v>0</v>
      </c>
      <c r="F302" s="68">
        <f t="shared" si="141"/>
        <v>0</v>
      </c>
      <c r="G302" s="68">
        <f t="shared" si="141"/>
        <v>0</v>
      </c>
      <c r="H302" s="68">
        <f t="shared" si="141"/>
        <v>0</v>
      </c>
      <c r="I302" s="68">
        <f t="shared" si="141"/>
        <v>0</v>
      </c>
      <c r="J302" s="68">
        <f t="shared" si="141"/>
        <v>0</v>
      </c>
      <c r="K302" s="68">
        <f t="shared" si="141"/>
        <v>0</v>
      </c>
      <c r="L302" s="68">
        <f t="shared" si="141"/>
        <v>0</v>
      </c>
      <c r="M302" s="68">
        <f t="shared" si="141"/>
        <v>0</v>
      </c>
      <c r="N302" s="68">
        <f t="shared" si="141"/>
        <v>0</v>
      </c>
      <c r="O302" s="69">
        <f t="shared" si="143"/>
        <v>0</v>
      </c>
      <c r="R302" s="69"/>
      <c r="S302" s="69"/>
      <c r="T302" s="69"/>
      <c r="U302" s="69"/>
      <c r="V302" s="69"/>
      <c r="W302" s="69"/>
      <c r="X302" s="69"/>
      <c r="Y302" s="69"/>
      <c r="Z302" s="69"/>
      <c r="AA302" s="69"/>
      <c r="AB302" s="69"/>
      <c r="AC302" s="69"/>
      <c r="AD302" s="69"/>
      <c r="AG302" s="69"/>
      <c r="AH302" s="69"/>
      <c r="AI302" s="69"/>
      <c r="AJ302" s="69"/>
      <c r="AK302" s="69"/>
      <c r="AL302" s="69"/>
      <c r="AM302" s="69"/>
      <c r="AN302" s="69"/>
      <c r="AO302" s="69"/>
      <c r="AP302" s="69"/>
      <c r="AQ302" s="69"/>
      <c r="AR302" s="69"/>
      <c r="AS302" s="69"/>
    </row>
    <row r="303" spans="2:45" ht="11.25" customHeight="1">
      <c r="B303" s="40">
        <f t="shared" si="141"/>
        <v>0</v>
      </c>
      <c r="C303" s="68">
        <f t="shared" si="141"/>
        <v>0</v>
      </c>
      <c r="D303" s="68">
        <f t="shared" si="141"/>
        <v>0</v>
      </c>
      <c r="E303" s="68">
        <f t="shared" si="141"/>
        <v>0</v>
      </c>
      <c r="F303" s="68">
        <f t="shared" si="141"/>
        <v>0</v>
      </c>
      <c r="G303" s="68">
        <f t="shared" si="141"/>
        <v>0</v>
      </c>
      <c r="H303" s="68">
        <f t="shared" si="141"/>
        <v>0</v>
      </c>
      <c r="I303" s="68">
        <f t="shared" si="141"/>
        <v>0</v>
      </c>
      <c r="J303" s="68">
        <f t="shared" si="141"/>
        <v>0</v>
      </c>
      <c r="K303" s="68">
        <f t="shared" si="141"/>
        <v>0</v>
      </c>
      <c r="L303" s="68">
        <f t="shared" si="141"/>
        <v>0</v>
      </c>
      <c r="M303" s="68">
        <f t="shared" si="141"/>
        <v>0</v>
      </c>
      <c r="N303" s="68">
        <f t="shared" si="141"/>
        <v>0</v>
      </c>
      <c r="O303" s="69">
        <f t="shared" si="143"/>
        <v>0</v>
      </c>
      <c r="R303" s="69"/>
      <c r="S303" s="69"/>
      <c r="T303" s="69"/>
      <c r="U303" s="69"/>
      <c r="V303" s="69"/>
      <c r="W303" s="69"/>
      <c r="X303" s="69"/>
      <c r="Y303" s="69"/>
      <c r="Z303" s="69"/>
      <c r="AA303" s="69"/>
      <c r="AB303" s="69"/>
      <c r="AC303" s="69"/>
      <c r="AD303" s="69"/>
      <c r="AG303" s="69"/>
      <c r="AH303" s="69"/>
      <c r="AI303" s="69"/>
      <c r="AJ303" s="69"/>
      <c r="AK303" s="69"/>
      <c r="AL303" s="69"/>
      <c r="AM303" s="69"/>
      <c r="AN303" s="69"/>
      <c r="AO303" s="69"/>
      <c r="AP303" s="69"/>
      <c r="AQ303" s="69"/>
      <c r="AR303" s="69"/>
      <c r="AS303" s="69"/>
    </row>
    <row r="304" spans="2:45" ht="11.25" customHeight="1">
      <c r="B304" s="40">
        <f t="shared" si="141"/>
        <v>0</v>
      </c>
      <c r="C304" s="68">
        <f t="shared" si="141"/>
        <v>0</v>
      </c>
      <c r="D304" s="68">
        <f t="shared" si="141"/>
        <v>0</v>
      </c>
      <c r="E304" s="68">
        <f t="shared" si="141"/>
        <v>0</v>
      </c>
      <c r="F304" s="68">
        <f t="shared" si="141"/>
        <v>0</v>
      </c>
      <c r="G304" s="68">
        <f t="shared" si="141"/>
        <v>0</v>
      </c>
      <c r="H304" s="68">
        <f t="shared" si="141"/>
        <v>0</v>
      </c>
      <c r="I304" s="68">
        <f t="shared" si="141"/>
        <v>0</v>
      </c>
      <c r="J304" s="68">
        <f t="shared" si="141"/>
        <v>0</v>
      </c>
      <c r="K304" s="68">
        <f t="shared" si="141"/>
        <v>0</v>
      </c>
      <c r="L304" s="68">
        <f t="shared" si="141"/>
        <v>0</v>
      </c>
      <c r="M304" s="68">
        <f t="shared" si="141"/>
        <v>0</v>
      </c>
      <c r="N304" s="68">
        <f t="shared" si="141"/>
        <v>0</v>
      </c>
      <c r="O304" s="69">
        <f t="shared" si="143"/>
        <v>0</v>
      </c>
      <c r="R304" s="69"/>
      <c r="S304" s="69"/>
      <c r="T304" s="69"/>
      <c r="U304" s="69"/>
      <c r="V304" s="69"/>
      <c r="W304" s="69"/>
      <c r="X304" s="69"/>
      <c r="Y304" s="69"/>
      <c r="Z304" s="69"/>
      <c r="AA304" s="69"/>
      <c r="AB304" s="69"/>
      <c r="AC304" s="69"/>
      <c r="AD304" s="69"/>
      <c r="AG304" s="69"/>
      <c r="AH304" s="69"/>
      <c r="AI304" s="69"/>
      <c r="AJ304" s="69"/>
      <c r="AK304" s="69"/>
      <c r="AL304" s="69"/>
      <c r="AM304" s="69"/>
      <c r="AN304" s="69"/>
      <c r="AO304" s="69"/>
      <c r="AP304" s="69"/>
      <c r="AQ304" s="69"/>
      <c r="AR304" s="69"/>
      <c r="AS304" s="69"/>
    </row>
    <row r="305" spans="2:45" ht="11.25" customHeight="1">
      <c r="B305" s="40">
        <f t="shared" si="141"/>
        <v>0</v>
      </c>
      <c r="C305" s="68">
        <f t="shared" si="141"/>
        <v>0</v>
      </c>
      <c r="D305" s="68">
        <f t="shared" si="141"/>
        <v>0</v>
      </c>
      <c r="E305" s="68">
        <f t="shared" si="141"/>
        <v>0</v>
      </c>
      <c r="F305" s="68">
        <f t="shared" si="141"/>
        <v>0</v>
      </c>
      <c r="G305" s="68">
        <f t="shared" si="141"/>
        <v>0</v>
      </c>
      <c r="H305" s="68">
        <f t="shared" si="141"/>
        <v>0</v>
      </c>
      <c r="I305" s="68">
        <f t="shared" si="141"/>
        <v>0</v>
      </c>
      <c r="J305" s="68">
        <f t="shared" si="141"/>
        <v>0</v>
      </c>
      <c r="K305" s="68">
        <f t="shared" si="141"/>
        <v>0</v>
      </c>
      <c r="L305" s="68">
        <f t="shared" si="141"/>
        <v>0</v>
      </c>
      <c r="M305" s="68">
        <f t="shared" si="141"/>
        <v>0</v>
      </c>
      <c r="N305" s="68">
        <f t="shared" si="141"/>
        <v>0</v>
      </c>
      <c r="O305" s="69">
        <f t="shared" si="143"/>
        <v>0</v>
      </c>
      <c r="R305" s="69"/>
      <c r="S305" s="69"/>
      <c r="T305" s="69"/>
      <c r="U305" s="69"/>
      <c r="V305" s="69"/>
      <c r="W305" s="69"/>
      <c r="X305" s="69"/>
      <c r="Y305" s="69"/>
      <c r="Z305" s="69"/>
      <c r="AA305" s="69"/>
      <c r="AB305" s="69"/>
      <c r="AC305" s="69"/>
      <c r="AD305" s="69"/>
      <c r="AG305" s="69"/>
      <c r="AH305" s="69"/>
      <c r="AI305" s="69"/>
      <c r="AJ305" s="69"/>
      <c r="AK305" s="69"/>
      <c r="AL305" s="69"/>
      <c r="AM305" s="69"/>
      <c r="AN305" s="69"/>
      <c r="AO305" s="69"/>
      <c r="AP305" s="69"/>
      <c r="AQ305" s="69"/>
      <c r="AR305" s="69"/>
      <c r="AS305" s="69"/>
    </row>
    <row r="306" spans="2:45" ht="11.25" customHeight="1">
      <c r="B306" s="40">
        <f t="shared" si="141"/>
        <v>0</v>
      </c>
      <c r="C306" s="68">
        <f t="shared" si="141"/>
        <v>0</v>
      </c>
      <c r="D306" s="68">
        <f t="shared" si="141"/>
        <v>0</v>
      </c>
      <c r="E306" s="68">
        <f t="shared" si="141"/>
        <v>0</v>
      </c>
      <c r="F306" s="68">
        <f t="shared" si="141"/>
        <v>0</v>
      </c>
      <c r="G306" s="68">
        <f t="shared" si="141"/>
        <v>0</v>
      </c>
      <c r="H306" s="68">
        <f t="shared" si="141"/>
        <v>0</v>
      </c>
      <c r="I306" s="68">
        <f t="shared" si="141"/>
        <v>0</v>
      </c>
      <c r="J306" s="68">
        <f t="shared" si="141"/>
        <v>0</v>
      </c>
      <c r="K306" s="68">
        <f t="shared" si="141"/>
        <v>0</v>
      </c>
      <c r="L306" s="68">
        <f t="shared" si="141"/>
        <v>0</v>
      </c>
      <c r="M306" s="68">
        <f t="shared" si="141"/>
        <v>0</v>
      </c>
      <c r="N306" s="68">
        <f t="shared" si="141"/>
        <v>0</v>
      </c>
      <c r="O306" s="69">
        <f t="shared" si="143"/>
        <v>0</v>
      </c>
      <c r="R306" s="69"/>
      <c r="S306" s="69"/>
      <c r="T306" s="69"/>
      <c r="U306" s="69"/>
      <c r="V306" s="69"/>
      <c r="W306" s="69"/>
      <c r="X306" s="69"/>
      <c r="Y306" s="69"/>
      <c r="Z306" s="69"/>
      <c r="AA306" s="69"/>
      <c r="AB306" s="69"/>
      <c r="AC306" s="69"/>
      <c r="AD306" s="69"/>
      <c r="AG306" s="69"/>
      <c r="AH306" s="69"/>
      <c r="AI306" s="69"/>
      <c r="AJ306" s="69"/>
      <c r="AK306" s="69"/>
      <c r="AL306" s="69"/>
      <c r="AM306" s="69"/>
      <c r="AN306" s="69"/>
      <c r="AO306" s="69"/>
      <c r="AP306" s="69"/>
      <c r="AQ306" s="69"/>
      <c r="AR306" s="69"/>
      <c r="AS306" s="69"/>
    </row>
    <row r="307" spans="2:45" ht="11.25" customHeight="1">
      <c r="B307" s="40">
        <f t="shared" si="141"/>
        <v>0</v>
      </c>
      <c r="C307" s="68">
        <f t="shared" si="141"/>
        <v>0</v>
      </c>
      <c r="D307" s="68">
        <f t="shared" si="141"/>
        <v>0</v>
      </c>
      <c r="E307" s="68">
        <f t="shared" si="141"/>
        <v>0</v>
      </c>
      <c r="F307" s="68">
        <f t="shared" si="141"/>
        <v>0</v>
      </c>
      <c r="G307" s="68">
        <f t="shared" si="141"/>
        <v>0</v>
      </c>
      <c r="H307" s="68">
        <f t="shared" si="141"/>
        <v>0</v>
      </c>
      <c r="I307" s="68">
        <f t="shared" si="141"/>
        <v>0</v>
      </c>
      <c r="J307" s="68">
        <f t="shared" si="141"/>
        <v>0</v>
      </c>
      <c r="K307" s="68">
        <f t="shared" si="141"/>
        <v>0</v>
      </c>
      <c r="L307" s="68">
        <f t="shared" si="141"/>
        <v>0</v>
      </c>
      <c r="M307" s="68">
        <f t="shared" si="141"/>
        <v>0</v>
      </c>
      <c r="N307" s="68">
        <f t="shared" si="141"/>
        <v>0</v>
      </c>
      <c r="O307" s="69">
        <f t="shared" si="143"/>
        <v>0</v>
      </c>
      <c r="R307" s="69"/>
      <c r="S307" s="69"/>
      <c r="T307" s="69"/>
      <c r="U307" s="69"/>
      <c r="V307" s="69"/>
      <c r="W307" s="69"/>
      <c r="X307" s="69"/>
      <c r="Y307" s="69"/>
      <c r="Z307" s="69"/>
      <c r="AA307" s="69"/>
      <c r="AB307" s="69"/>
      <c r="AC307" s="69"/>
      <c r="AD307" s="69"/>
      <c r="AG307" s="69"/>
      <c r="AH307" s="69"/>
      <c r="AI307" s="69"/>
      <c r="AJ307" s="69"/>
      <c r="AK307" s="69"/>
      <c r="AL307" s="69"/>
      <c r="AM307" s="69"/>
      <c r="AN307" s="69"/>
      <c r="AO307" s="69"/>
      <c r="AP307" s="69"/>
      <c r="AQ307" s="69"/>
      <c r="AR307" s="69"/>
      <c r="AS307" s="69"/>
    </row>
    <row r="308" spans="2:45" ht="11.25" customHeight="1">
      <c r="B308" s="40">
        <f t="shared" si="141"/>
        <v>0</v>
      </c>
      <c r="C308" s="68">
        <f t="shared" si="141"/>
        <v>0</v>
      </c>
      <c r="D308" s="68">
        <f t="shared" si="141"/>
        <v>0</v>
      </c>
      <c r="E308" s="68">
        <f t="shared" si="141"/>
        <v>0</v>
      </c>
      <c r="F308" s="68">
        <f t="shared" si="141"/>
        <v>0</v>
      </c>
      <c r="G308" s="68">
        <f t="shared" si="141"/>
        <v>0</v>
      </c>
      <c r="H308" s="68">
        <f t="shared" si="141"/>
        <v>0</v>
      </c>
      <c r="I308" s="68">
        <f t="shared" si="141"/>
        <v>0</v>
      </c>
      <c r="J308" s="68">
        <f t="shared" si="141"/>
        <v>0</v>
      </c>
      <c r="K308" s="68">
        <f t="shared" si="141"/>
        <v>0</v>
      </c>
      <c r="L308" s="68">
        <f t="shared" si="141"/>
        <v>0</v>
      </c>
      <c r="M308" s="68">
        <f t="shared" si="141"/>
        <v>0</v>
      </c>
      <c r="N308" s="68">
        <f t="shared" si="141"/>
        <v>0</v>
      </c>
      <c r="O308" s="69">
        <f t="shared" si="143"/>
        <v>0</v>
      </c>
      <c r="R308" s="69"/>
      <c r="S308" s="69"/>
      <c r="T308" s="69"/>
      <c r="U308" s="69"/>
      <c r="V308" s="69"/>
      <c r="W308" s="69"/>
      <c r="X308" s="69"/>
      <c r="Y308" s="69"/>
      <c r="Z308" s="69"/>
      <c r="AA308" s="69"/>
      <c r="AB308" s="69"/>
      <c r="AC308" s="69"/>
      <c r="AD308" s="69"/>
      <c r="AG308" s="69"/>
      <c r="AH308" s="69"/>
      <c r="AI308" s="69"/>
      <c r="AJ308" s="69"/>
      <c r="AK308" s="69"/>
      <c r="AL308" s="69"/>
      <c r="AM308" s="69"/>
      <c r="AN308" s="69"/>
      <c r="AO308" s="69"/>
      <c r="AP308" s="69"/>
      <c r="AQ308" s="69"/>
      <c r="AR308" s="69"/>
      <c r="AS308" s="69"/>
    </row>
    <row r="309" spans="2:45" ht="11.25" customHeight="1">
      <c r="B309" s="40">
        <f t="shared" si="141"/>
        <v>0</v>
      </c>
      <c r="C309" s="68">
        <f t="shared" si="141"/>
        <v>0</v>
      </c>
      <c r="D309" s="68">
        <f t="shared" si="141"/>
        <v>0</v>
      </c>
      <c r="E309" s="68">
        <f t="shared" si="141"/>
        <v>0</v>
      </c>
      <c r="F309" s="68">
        <f t="shared" si="141"/>
        <v>0</v>
      </c>
      <c r="G309" s="68">
        <f t="shared" si="141"/>
        <v>0</v>
      </c>
      <c r="H309" s="68">
        <f t="shared" si="141"/>
        <v>0</v>
      </c>
      <c r="I309" s="68">
        <f t="shared" si="141"/>
        <v>0</v>
      </c>
      <c r="J309" s="68">
        <f t="shared" si="141"/>
        <v>0</v>
      </c>
      <c r="K309" s="68">
        <f t="shared" si="141"/>
        <v>0</v>
      </c>
      <c r="L309" s="68">
        <f t="shared" si="141"/>
        <v>0</v>
      </c>
      <c r="M309" s="68">
        <f t="shared" si="141"/>
        <v>0</v>
      </c>
      <c r="N309" s="68">
        <f t="shared" si="141"/>
        <v>0</v>
      </c>
      <c r="O309" s="69">
        <f t="shared" si="143"/>
        <v>0</v>
      </c>
      <c r="R309" s="69"/>
      <c r="S309" s="69"/>
      <c r="T309" s="69"/>
      <c r="U309" s="69"/>
      <c r="V309" s="69"/>
      <c r="W309" s="69"/>
      <c r="X309" s="69"/>
      <c r="Y309" s="69"/>
      <c r="Z309" s="69"/>
      <c r="AA309" s="69"/>
      <c r="AB309" s="69"/>
      <c r="AC309" s="69"/>
      <c r="AD309" s="69"/>
      <c r="AG309" s="69"/>
      <c r="AH309" s="69"/>
      <c r="AI309" s="69"/>
      <c r="AJ309" s="69"/>
      <c r="AK309" s="69"/>
      <c r="AL309" s="69"/>
      <c r="AM309" s="69"/>
      <c r="AN309" s="69"/>
      <c r="AO309" s="69"/>
      <c r="AP309" s="69"/>
      <c r="AQ309" s="69"/>
      <c r="AR309" s="69"/>
      <c r="AS309" s="69"/>
    </row>
    <row r="310" spans="2:45" ht="11.25" customHeight="1">
      <c r="B310" s="40">
        <f t="shared" si="141"/>
        <v>0</v>
      </c>
      <c r="C310" s="68">
        <f t="shared" si="141"/>
        <v>0</v>
      </c>
      <c r="D310" s="68">
        <f t="shared" si="141"/>
        <v>0</v>
      </c>
      <c r="E310" s="68">
        <f t="shared" si="141"/>
        <v>0</v>
      </c>
      <c r="F310" s="68">
        <f t="shared" si="141"/>
        <v>0</v>
      </c>
      <c r="G310" s="68">
        <f t="shared" si="141"/>
        <v>0</v>
      </c>
      <c r="H310" s="68">
        <f t="shared" si="141"/>
        <v>0</v>
      </c>
      <c r="I310" s="68">
        <f t="shared" si="141"/>
        <v>0</v>
      </c>
      <c r="J310" s="68">
        <f t="shared" si="141"/>
        <v>0</v>
      </c>
      <c r="K310" s="68">
        <f t="shared" si="141"/>
        <v>0</v>
      </c>
      <c r="L310" s="68">
        <f t="shared" si="141"/>
        <v>0</v>
      </c>
      <c r="M310" s="68">
        <f t="shared" si="141"/>
        <v>0</v>
      </c>
      <c r="N310" s="68">
        <f t="shared" si="141"/>
        <v>0</v>
      </c>
      <c r="O310" s="69">
        <f t="shared" si="143"/>
        <v>0</v>
      </c>
      <c r="R310" s="69"/>
      <c r="S310" s="69"/>
      <c r="T310" s="69"/>
      <c r="U310" s="69"/>
      <c r="V310" s="69"/>
      <c r="W310" s="69"/>
      <c r="X310" s="69"/>
      <c r="Y310" s="69"/>
      <c r="Z310" s="69"/>
      <c r="AA310" s="69"/>
      <c r="AB310" s="69"/>
      <c r="AC310" s="69"/>
      <c r="AD310" s="69"/>
      <c r="AG310" s="69"/>
      <c r="AH310" s="69"/>
      <c r="AI310" s="69"/>
      <c r="AJ310" s="69"/>
      <c r="AK310" s="69"/>
      <c r="AL310" s="69"/>
      <c r="AM310" s="69"/>
      <c r="AN310" s="69"/>
      <c r="AO310" s="69"/>
      <c r="AP310" s="69"/>
      <c r="AQ310" s="69"/>
      <c r="AR310" s="69"/>
      <c r="AS310" s="69"/>
    </row>
    <row r="311" spans="2:45" ht="11.25" customHeight="1">
      <c r="B311" s="40">
        <f t="shared" si="141"/>
        <v>0</v>
      </c>
      <c r="C311" s="68">
        <f t="shared" si="141"/>
        <v>0</v>
      </c>
      <c r="D311" s="68">
        <f t="shared" si="141"/>
        <v>0</v>
      </c>
      <c r="E311" s="68">
        <f t="shared" si="141"/>
        <v>0</v>
      </c>
      <c r="F311" s="68">
        <f t="shared" si="141"/>
        <v>0</v>
      </c>
      <c r="G311" s="68">
        <f t="shared" si="141"/>
        <v>0</v>
      </c>
      <c r="H311" s="68">
        <f t="shared" si="141"/>
        <v>0</v>
      </c>
      <c r="I311" s="68">
        <f t="shared" si="141"/>
        <v>0</v>
      </c>
      <c r="J311" s="68">
        <f t="shared" si="141"/>
        <v>0</v>
      </c>
      <c r="K311" s="68">
        <f t="shared" si="141"/>
        <v>0</v>
      </c>
      <c r="L311" s="68">
        <f t="shared" si="141"/>
        <v>0</v>
      </c>
      <c r="M311" s="68">
        <f t="shared" si="141"/>
        <v>0</v>
      </c>
      <c r="N311" s="68">
        <f t="shared" si="141"/>
        <v>0</v>
      </c>
      <c r="O311" s="69">
        <f t="shared" si="143"/>
        <v>0</v>
      </c>
      <c r="R311" s="69"/>
      <c r="S311" s="69"/>
      <c r="T311" s="69"/>
      <c r="U311" s="69"/>
      <c r="V311" s="69"/>
      <c r="W311" s="69"/>
      <c r="X311" s="69"/>
      <c r="Y311" s="69"/>
      <c r="Z311" s="69"/>
      <c r="AA311" s="69"/>
      <c r="AB311" s="69"/>
      <c r="AC311" s="69"/>
      <c r="AD311" s="69"/>
      <c r="AG311" s="69"/>
      <c r="AH311" s="69"/>
      <c r="AI311" s="69"/>
      <c r="AJ311" s="69"/>
      <c r="AK311" s="69"/>
      <c r="AL311" s="69"/>
      <c r="AM311" s="69"/>
      <c r="AN311" s="69"/>
      <c r="AO311" s="69"/>
      <c r="AP311" s="69"/>
      <c r="AQ311" s="69"/>
      <c r="AR311" s="69"/>
      <c r="AS311" s="69"/>
    </row>
    <row r="312" spans="2:45" ht="11.25" customHeight="1">
      <c r="C312" s="70"/>
      <c r="D312" s="70"/>
      <c r="E312" s="70"/>
      <c r="F312" s="70"/>
      <c r="G312" s="70"/>
      <c r="H312" s="70"/>
      <c r="I312" s="70"/>
      <c r="J312" s="70"/>
      <c r="K312" s="70"/>
      <c r="L312" s="70"/>
      <c r="M312" s="70"/>
      <c r="N312" s="70"/>
      <c r="O312" s="70"/>
      <c r="R312" s="70"/>
      <c r="S312" s="70"/>
      <c r="T312" s="70"/>
      <c r="U312" s="70"/>
      <c r="V312" s="70"/>
      <c r="W312" s="70"/>
      <c r="X312" s="70"/>
      <c r="Y312" s="70"/>
      <c r="Z312" s="70"/>
      <c r="AA312" s="70"/>
      <c r="AB312" s="70"/>
      <c r="AC312" s="70"/>
      <c r="AD312" s="70"/>
      <c r="AG312" s="70"/>
      <c r="AH312" s="70"/>
      <c r="AI312" s="70"/>
      <c r="AJ312" s="70"/>
      <c r="AK312" s="70"/>
      <c r="AL312" s="70"/>
      <c r="AM312" s="70"/>
      <c r="AN312" s="70"/>
      <c r="AO312" s="70"/>
      <c r="AP312" s="70"/>
      <c r="AQ312" s="70"/>
      <c r="AR312" s="70"/>
      <c r="AS312" s="70"/>
    </row>
    <row r="313" spans="2:45" ht="11.25" customHeight="1">
      <c r="B313" s="40" t="s">
        <v>119</v>
      </c>
      <c r="C313" s="70"/>
      <c r="D313" s="70"/>
      <c r="E313" s="70"/>
      <c r="F313" s="70"/>
      <c r="G313" s="70"/>
      <c r="H313" s="70"/>
      <c r="I313" s="70"/>
      <c r="J313" s="70"/>
      <c r="K313" s="70"/>
      <c r="L313" s="70"/>
      <c r="M313" s="70"/>
      <c r="N313" s="70"/>
      <c r="O313" s="70"/>
      <c r="R313" s="70"/>
      <c r="S313" s="70"/>
      <c r="T313" s="70"/>
      <c r="U313" s="70"/>
      <c r="V313" s="70"/>
      <c r="W313" s="70"/>
      <c r="X313" s="70"/>
      <c r="Y313" s="70"/>
      <c r="Z313" s="70"/>
      <c r="AA313" s="70"/>
      <c r="AB313" s="70"/>
      <c r="AC313" s="70"/>
      <c r="AD313" s="70"/>
      <c r="AG313" s="70"/>
      <c r="AH313" s="70"/>
      <c r="AI313" s="70"/>
      <c r="AJ313" s="70"/>
      <c r="AK313" s="70"/>
      <c r="AL313" s="70"/>
      <c r="AM313" s="70"/>
      <c r="AN313" s="70"/>
      <c r="AO313" s="70"/>
      <c r="AP313" s="70"/>
      <c r="AQ313" s="70"/>
      <c r="AR313" s="70"/>
      <c r="AS313" s="70"/>
    </row>
    <row r="314" spans="2:45" ht="11.25" customHeight="1">
      <c r="B314" s="40" t="str">
        <f t="shared" ref="B314:N314" si="144">+B173</f>
        <v xml:space="preserve">   Workers' Compensation Insurance</v>
      </c>
      <c r="C314" s="68">
        <f>+C173</f>
        <v>0</v>
      </c>
      <c r="D314" s="69">
        <f t="shared" si="144"/>
        <v>0</v>
      </c>
      <c r="E314" s="69">
        <f t="shared" si="144"/>
        <v>0</v>
      </c>
      <c r="F314" s="69">
        <f t="shared" si="144"/>
        <v>0</v>
      </c>
      <c r="G314" s="69">
        <f t="shared" si="144"/>
        <v>0</v>
      </c>
      <c r="H314" s="69">
        <f t="shared" si="144"/>
        <v>0</v>
      </c>
      <c r="I314" s="69">
        <f t="shared" si="144"/>
        <v>0</v>
      </c>
      <c r="J314" s="69">
        <f t="shared" si="144"/>
        <v>0</v>
      </c>
      <c r="K314" s="69">
        <f t="shared" si="144"/>
        <v>0</v>
      </c>
      <c r="L314" s="69">
        <f t="shared" si="144"/>
        <v>0</v>
      </c>
      <c r="M314" s="69">
        <f t="shared" si="144"/>
        <v>0</v>
      </c>
      <c r="N314" s="69">
        <f t="shared" si="144"/>
        <v>0</v>
      </c>
      <c r="O314" s="68">
        <f>SUM(C314:N314)</f>
        <v>0</v>
      </c>
      <c r="R314" s="69"/>
      <c r="S314" s="69"/>
      <c r="T314" s="69"/>
      <c r="U314" s="69"/>
      <c r="V314" s="69"/>
      <c r="W314" s="69"/>
      <c r="X314" s="69"/>
      <c r="Y314" s="69"/>
      <c r="Z314" s="69"/>
      <c r="AA314" s="69"/>
      <c r="AB314" s="69"/>
      <c r="AC314" s="69"/>
      <c r="AD314" s="69"/>
      <c r="AG314" s="69"/>
      <c r="AH314" s="69"/>
      <c r="AI314" s="69"/>
      <c r="AJ314" s="69"/>
      <c r="AK314" s="69"/>
      <c r="AL314" s="69"/>
      <c r="AM314" s="69"/>
      <c r="AN314" s="69"/>
      <c r="AO314" s="69"/>
      <c r="AP314" s="69"/>
      <c r="AQ314" s="69"/>
      <c r="AR314" s="69"/>
      <c r="AS314" s="69"/>
    </row>
    <row r="315" spans="2:45" ht="11.25" customHeight="1">
      <c r="B315" s="40" t="str">
        <f t="shared" ref="B315:N315" si="145">+B204</f>
        <v xml:space="preserve">   Pennsylvania Unemployment Tax</v>
      </c>
      <c r="C315" s="71">
        <f>+C204</f>
        <v>0</v>
      </c>
      <c r="D315" s="71">
        <f t="shared" si="145"/>
        <v>0</v>
      </c>
      <c r="E315" s="71">
        <f t="shared" si="145"/>
        <v>0</v>
      </c>
      <c r="F315" s="71">
        <f t="shared" si="145"/>
        <v>0</v>
      </c>
      <c r="G315" s="71">
        <f t="shared" si="145"/>
        <v>0</v>
      </c>
      <c r="H315" s="71">
        <f t="shared" si="145"/>
        <v>0</v>
      </c>
      <c r="I315" s="71">
        <f t="shared" si="145"/>
        <v>0</v>
      </c>
      <c r="J315" s="71">
        <f t="shared" si="145"/>
        <v>0</v>
      </c>
      <c r="K315" s="71">
        <f t="shared" si="145"/>
        <v>0</v>
      </c>
      <c r="L315" s="71">
        <f t="shared" si="145"/>
        <v>0</v>
      </c>
      <c r="M315" s="71">
        <f t="shared" si="145"/>
        <v>0</v>
      </c>
      <c r="N315" s="71">
        <f t="shared" si="145"/>
        <v>0</v>
      </c>
      <c r="O315" s="71">
        <f>SUM(C315:N315)</f>
        <v>0</v>
      </c>
      <c r="R315" s="71"/>
      <c r="S315" s="71"/>
      <c r="T315" s="71"/>
      <c r="U315" s="71"/>
      <c r="V315" s="71"/>
      <c r="W315" s="71"/>
      <c r="X315" s="71"/>
      <c r="Y315" s="71"/>
      <c r="Z315" s="71"/>
      <c r="AA315" s="71"/>
      <c r="AB315" s="71"/>
      <c r="AC315" s="71"/>
      <c r="AD315" s="71"/>
      <c r="AG315" s="71"/>
      <c r="AH315" s="71"/>
      <c r="AI315" s="71"/>
      <c r="AJ315" s="71"/>
      <c r="AK315" s="71"/>
      <c r="AL315" s="71"/>
      <c r="AM315" s="71"/>
      <c r="AN315" s="71"/>
      <c r="AO315" s="71"/>
      <c r="AP315" s="71"/>
      <c r="AQ315" s="71"/>
      <c r="AR315" s="71"/>
      <c r="AS315" s="71"/>
    </row>
    <row r="316" spans="2:45" ht="11.25" customHeight="1">
      <c r="B316" s="40" t="str">
        <f t="shared" ref="B316:N316" si="146">+B235</f>
        <v xml:space="preserve">   Federal Unemployment Tax</v>
      </c>
      <c r="C316" s="71">
        <f>+C235</f>
        <v>0</v>
      </c>
      <c r="D316" s="71">
        <f t="shared" si="146"/>
        <v>0</v>
      </c>
      <c r="E316" s="71">
        <f t="shared" si="146"/>
        <v>0</v>
      </c>
      <c r="F316" s="71">
        <f t="shared" si="146"/>
        <v>0</v>
      </c>
      <c r="G316" s="71">
        <f t="shared" si="146"/>
        <v>0</v>
      </c>
      <c r="H316" s="71">
        <f t="shared" si="146"/>
        <v>0</v>
      </c>
      <c r="I316" s="71">
        <f t="shared" si="146"/>
        <v>0</v>
      </c>
      <c r="J316" s="71">
        <f t="shared" si="146"/>
        <v>0</v>
      </c>
      <c r="K316" s="71">
        <f t="shared" si="146"/>
        <v>0</v>
      </c>
      <c r="L316" s="71">
        <f t="shared" si="146"/>
        <v>0</v>
      </c>
      <c r="M316" s="71">
        <f t="shared" si="146"/>
        <v>0</v>
      </c>
      <c r="N316" s="71">
        <f t="shared" si="146"/>
        <v>0</v>
      </c>
      <c r="O316" s="71">
        <f>SUM(C316:N316)</f>
        <v>0</v>
      </c>
      <c r="R316" s="71"/>
      <c r="S316" s="71"/>
      <c r="T316" s="71"/>
      <c r="U316" s="71"/>
      <c r="V316" s="71"/>
      <c r="W316" s="71"/>
      <c r="X316" s="71"/>
      <c r="Y316" s="71"/>
      <c r="Z316" s="71"/>
      <c r="AA316" s="71"/>
      <c r="AB316" s="71"/>
      <c r="AC316" s="71"/>
      <c r="AD316" s="71"/>
      <c r="AG316" s="71"/>
      <c r="AH316" s="71"/>
      <c r="AI316" s="71"/>
      <c r="AJ316" s="71"/>
      <c r="AK316" s="71"/>
      <c r="AL316" s="71"/>
      <c r="AM316" s="71"/>
      <c r="AN316" s="71"/>
      <c r="AO316" s="71"/>
      <c r="AP316" s="71"/>
      <c r="AQ316" s="71"/>
      <c r="AR316" s="71"/>
      <c r="AS316" s="71"/>
    </row>
    <row r="317" spans="2:45" ht="11.25" customHeight="1">
      <c r="B317" s="40" t="str">
        <f>+B266</f>
        <v xml:space="preserve">   Federal Social Security Tax</v>
      </c>
      <c r="C317" s="71">
        <f>+C266</f>
        <v>0</v>
      </c>
      <c r="D317" s="71">
        <f t="shared" ref="D317:N317" si="147">+D266</f>
        <v>0</v>
      </c>
      <c r="E317" s="71">
        <f t="shared" si="147"/>
        <v>0</v>
      </c>
      <c r="F317" s="71">
        <f t="shared" si="147"/>
        <v>0</v>
      </c>
      <c r="G317" s="71">
        <f t="shared" si="147"/>
        <v>0</v>
      </c>
      <c r="H317" s="71">
        <f t="shared" si="147"/>
        <v>0</v>
      </c>
      <c r="I317" s="71">
        <f t="shared" si="147"/>
        <v>0</v>
      </c>
      <c r="J317" s="71">
        <f t="shared" si="147"/>
        <v>0</v>
      </c>
      <c r="K317" s="71">
        <f t="shared" si="147"/>
        <v>0</v>
      </c>
      <c r="L317" s="71">
        <f t="shared" si="147"/>
        <v>0</v>
      </c>
      <c r="M317" s="71">
        <f t="shared" si="147"/>
        <v>0</v>
      </c>
      <c r="N317" s="71">
        <f t="shared" si="147"/>
        <v>0</v>
      </c>
      <c r="O317" s="71">
        <f>SUM(C317:N317)</f>
        <v>0</v>
      </c>
      <c r="R317" s="71"/>
      <c r="S317" s="71"/>
      <c r="T317" s="71"/>
      <c r="U317" s="71"/>
      <c r="V317" s="71"/>
      <c r="W317" s="71"/>
      <c r="X317" s="71"/>
      <c r="Y317" s="71"/>
      <c r="Z317" s="71"/>
      <c r="AA317" s="71"/>
      <c r="AB317" s="71"/>
      <c r="AC317" s="71"/>
      <c r="AD317" s="71"/>
      <c r="AG317" s="71"/>
      <c r="AH317" s="71"/>
      <c r="AI317" s="71"/>
      <c r="AJ317" s="71"/>
      <c r="AK317" s="71"/>
      <c r="AL317" s="71"/>
      <c r="AM317" s="71"/>
      <c r="AN317" s="71"/>
      <c r="AO317" s="71"/>
      <c r="AP317" s="71"/>
      <c r="AQ317" s="71"/>
      <c r="AR317" s="71"/>
      <c r="AS317" s="71"/>
    </row>
    <row r="318" spans="2:45" ht="11.25" customHeight="1">
      <c r="B318" s="40" t="str">
        <f>+B296</f>
        <v xml:space="preserve">   Federal Medicare Tax</v>
      </c>
      <c r="C318" s="71">
        <f>+C296</f>
        <v>0</v>
      </c>
      <c r="D318" s="71">
        <f t="shared" ref="D318:N318" si="148">+D296</f>
        <v>0</v>
      </c>
      <c r="E318" s="71">
        <f t="shared" si="148"/>
        <v>0</v>
      </c>
      <c r="F318" s="71">
        <f t="shared" si="148"/>
        <v>0</v>
      </c>
      <c r="G318" s="71">
        <f t="shared" si="148"/>
        <v>0</v>
      </c>
      <c r="H318" s="71">
        <f t="shared" si="148"/>
        <v>0</v>
      </c>
      <c r="I318" s="71">
        <f t="shared" si="148"/>
        <v>0</v>
      </c>
      <c r="J318" s="71">
        <f t="shared" si="148"/>
        <v>0</v>
      </c>
      <c r="K318" s="71">
        <f t="shared" si="148"/>
        <v>0</v>
      </c>
      <c r="L318" s="71">
        <f t="shared" si="148"/>
        <v>0</v>
      </c>
      <c r="M318" s="71">
        <f t="shared" si="148"/>
        <v>0</v>
      </c>
      <c r="N318" s="71">
        <f t="shared" si="148"/>
        <v>0</v>
      </c>
      <c r="O318" s="71">
        <f>SUM(C318:N318)</f>
        <v>0</v>
      </c>
      <c r="R318" s="71"/>
      <c r="S318" s="71"/>
      <c r="T318" s="71"/>
      <c r="U318" s="71"/>
      <c r="V318" s="71"/>
      <c r="W318" s="71"/>
      <c r="X318" s="71"/>
      <c r="Y318" s="71"/>
      <c r="Z318" s="71"/>
      <c r="AA318" s="71"/>
      <c r="AB318" s="71"/>
      <c r="AC318" s="71"/>
      <c r="AD318" s="71"/>
      <c r="AG318" s="71"/>
      <c r="AH318" s="71"/>
      <c r="AI318" s="71"/>
      <c r="AJ318" s="71"/>
      <c r="AK318" s="71"/>
      <c r="AL318" s="71"/>
      <c r="AM318" s="71"/>
      <c r="AN318" s="71"/>
      <c r="AO318" s="71"/>
      <c r="AP318" s="71"/>
      <c r="AQ318" s="71"/>
      <c r="AR318" s="71"/>
      <c r="AS318" s="71"/>
    </row>
    <row r="319" spans="2:45" ht="11.25" customHeight="1">
      <c r="C319" s="70"/>
      <c r="D319" s="70"/>
      <c r="E319" s="70"/>
      <c r="F319" s="70"/>
      <c r="G319" s="70"/>
      <c r="H319" s="70"/>
      <c r="I319" s="70"/>
      <c r="J319" s="70"/>
      <c r="K319" s="70"/>
      <c r="L319" s="70"/>
      <c r="M319" s="70"/>
      <c r="N319" s="70"/>
      <c r="O319" s="70"/>
      <c r="R319" s="70"/>
      <c r="S319" s="70"/>
      <c r="T319" s="70"/>
      <c r="U319" s="70"/>
      <c r="V319" s="70"/>
      <c r="W319" s="70"/>
      <c r="X319" s="70"/>
      <c r="Y319" s="70"/>
      <c r="Z319" s="70"/>
      <c r="AA319" s="70"/>
      <c r="AB319" s="70"/>
      <c r="AC319" s="70"/>
      <c r="AD319" s="70"/>
      <c r="AG319" s="70"/>
      <c r="AH319" s="70"/>
      <c r="AI319" s="70"/>
      <c r="AJ319" s="70"/>
      <c r="AK319" s="70"/>
      <c r="AL319" s="70"/>
      <c r="AM319" s="70"/>
      <c r="AN319" s="70"/>
      <c r="AO319" s="70"/>
      <c r="AP319" s="70"/>
      <c r="AQ319" s="70"/>
      <c r="AR319" s="70"/>
      <c r="AS319" s="70"/>
    </row>
    <row r="321" spans="2:45" ht="11.25" customHeight="1">
      <c r="B321" s="40" t="s">
        <v>120</v>
      </c>
    </row>
    <row r="322" spans="2:45" ht="11.25" customHeight="1">
      <c r="B322" s="40" t="str">
        <f>+B144</f>
        <v xml:space="preserve">   Payroll</v>
      </c>
      <c r="C322" s="68">
        <f>SUM(C300:C311)</f>
        <v>0</v>
      </c>
      <c r="D322" s="68">
        <f t="shared" ref="D322:N322" si="149">SUM(D300:D311)</f>
        <v>0</v>
      </c>
      <c r="E322" s="68">
        <f t="shared" si="149"/>
        <v>0</v>
      </c>
      <c r="F322" s="68">
        <f t="shared" si="149"/>
        <v>0</v>
      </c>
      <c r="G322" s="68">
        <f t="shared" si="149"/>
        <v>0</v>
      </c>
      <c r="H322" s="68">
        <f t="shared" si="149"/>
        <v>0</v>
      </c>
      <c r="I322" s="68">
        <f t="shared" si="149"/>
        <v>0</v>
      </c>
      <c r="J322" s="68">
        <f t="shared" si="149"/>
        <v>0</v>
      </c>
      <c r="K322" s="68">
        <f t="shared" si="149"/>
        <v>0</v>
      </c>
      <c r="L322" s="68">
        <f t="shared" si="149"/>
        <v>0</v>
      </c>
      <c r="M322" s="68">
        <f t="shared" si="149"/>
        <v>0</v>
      </c>
      <c r="N322" s="68">
        <f t="shared" si="149"/>
        <v>0</v>
      </c>
      <c r="O322" s="69">
        <f>SUM(C322:N322)</f>
        <v>0</v>
      </c>
      <c r="R322" s="69"/>
      <c r="S322" s="69"/>
      <c r="T322" s="69"/>
      <c r="U322" s="69"/>
      <c r="V322" s="69"/>
      <c r="W322" s="69"/>
      <c r="X322" s="69"/>
      <c r="Y322" s="69"/>
      <c r="Z322" s="69"/>
      <c r="AA322" s="69"/>
      <c r="AB322" s="69"/>
      <c r="AC322" s="69"/>
      <c r="AD322" s="69"/>
      <c r="AG322" s="69"/>
      <c r="AH322" s="69"/>
      <c r="AI322" s="69"/>
      <c r="AJ322" s="69"/>
      <c r="AK322" s="69"/>
      <c r="AL322" s="69"/>
      <c r="AM322" s="69"/>
      <c r="AN322" s="69"/>
      <c r="AO322" s="69"/>
      <c r="AP322" s="69"/>
      <c r="AQ322" s="69"/>
      <c r="AR322" s="69"/>
      <c r="AS322" s="69"/>
    </row>
    <row r="323" spans="2:45" ht="11.25" customHeight="1">
      <c r="B323" s="40" t="str">
        <f>B314</f>
        <v xml:space="preserve">   Workers' Compensation Insurance</v>
      </c>
      <c r="C323" s="71">
        <f>C314</f>
        <v>0</v>
      </c>
      <c r="D323" s="71">
        <f t="shared" ref="D323:N323" si="150">D314</f>
        <v>0</v>
      </c>
      <c r="E323" s="71">
        <f t="shared" si="150"/>
        <v>0</v>
      </c>
      <c r="F323" s="71">
        <f t="shared" si="150"/>
        <v>0</v>
      </c>
      <c r="G323" s="71">
        <f t="shared" si="150"/>
        <v>0</v>
      </c>
      <c r="H323" s="71">
        <f t="shared" si="150"/>
        <v>0</v>
      </c>
      <c r="I323" s="71">
        <f t="shared" si="150"/>
        <v>0</v>
      </c>
      <c r="J323" s="71">
        <f t="shared" si="150"/>
        <v>0</v>
      </c>
      <c r="K323" s="71">
        <f t="shared" si="150"/>
        <v>0</v>
      </c>
      <c r="L323" s="71">
        <f t="shared" si="150"/>
        <v>0</v>
      </c>
      <c r="M323" s="71">
        <f t="shared" si="150"/>
        <v>0</v>
      </c>
      <c r="N323" s="71">
        <f t="shared" si="150"/>
        <v>0</v>
      </c>
      <c r="O323" s="71">
        <f>SUM(C323:N323)</f>
        <v>0</v>
      </c>
      <c r="R323" s="71"/>
      <c r="S323" s="71"/>
      <c r="T323" s="71"/>
      <c r="U323" s="71"/>
      <c r="V323" s="71"/>
      <c r="W323" s="71"/>
      <c r="X323" s="71"/>
      <c r="Y323" s="71"/>
      <c r="Z323" s="71"/>
      <c r="AA323" s="71"/>
      <c r="AB323" s="71"/>
      <c r="AC323" s="71"/>
      <c r="AD323" s="71"/>
      <c r="AG323" s="71"/>
      <c r="AH323" s="71"/>
      <c r="AI323" s="71"/>
      <c r="AJ323" s="71"/>
      <c r="AK323" s="71"/>
      <c r="AL323" s="71"/>
      <c r="AM323" s="71"/>
      <c r="AN323" s="71"/>
      <c r="AO323" s="71"/>
      <c r="AP323" s="71"/>
      <c r="AQ323" s="71"/>
      <c r="AR323" s="71"/>
      <c r="AS323" s="71"/>
    </row>
    <row r="324" spans="2:45" ht="11.25" customHeight="1">
      <c r="B324" s="40" t="s">
        <v>68</v>
      </c>
      <c r="C324" s="71">
        <f>SUM(C315:C318)</f>
        <v>0</v>
      </c>
      <c r="D324" s="71">
        <f t="shared" ref="D324:N324" si="151">SUM(D315:D318)</f>
        <v>0</v>
      </c>
      <c r="E324" s="71">
        <f t="shared" si="151"/>
        <v>0</v>
      </c>
      <c r="F324" s="71">
        <f t="shared" si="151"/>
        <v>0</v>
      </c>
      <c r="G324" s="71">
        <f t="shared" si="151"/>
        <v>0</v>
      </c>
      <c r="H324" s="71">
        <f t="shared" si="151"/>
        <v>0</v>
      </c>
      <c r="I324" s="71">
        <f t="shared" si="151"/>
        <v>0</v>
      </c>
      <c r="J324" s="71">
        <f t="shared" si="151"/>
        <v>0</v>
      </c>
      <c r="K324" s="71">
        <f t="shared" si="151"/>
        <v>0</v>
      </c>
      <c r="L324" s="71">
        <f t="shared" si="151"/>
        <v>0</v>
      </c>
      <c r="M324" s="71">
        <f t="shared" si="151"/>
        <v>0</v>
      </c>
      <c r="N324" s="71">
        <f t="shared" si="151"/>
        <v>0</v>
      </c>
      <c r="O324" s="71">
        <f>SUM(C324:N324)</f>
        <v>0</v>
      </c>
      <c r="R324" s="71"/>
      <c r="S324" s="71"/>
      <c r="T324" s="71"/>
      <c r="U324" s="71"/>
      <c r="V324" s="71"/>
      <c r="W324" s="71"/>
      <c r="X324" s="71"/>
      <c r="Y324" s="71"/>
      <c r="Z324" s="71"/>
      <c r="AA324" s="71"/>
      <c r="AB324" s="71"/>
      <c r="AC324" s="71"/>
      <c r="AD324" s="71"/>
      <c r="AG324" s="71"/>
      <c r="AH324" s="71"/>
      <c r="AI324" s="71"/>
      <c r="AJ324" s="71"/>
      <c r="AK324" s="71"/>
      <c r="AL324" s="71"/>
      <c r="AM324" s="71"/>
      <c r="AN324" s="71"/>
      <c r="AO324" s="71"/>
      <c r="AP324" s="71"/>
      <c r="AQ324" s="71"/>
      <c r="AR324" s="71"/>
      <c r="AS324" s="71"/>
    </row>
    <row r="326" spans="2:45" ht="11.25" customHeight="1">
      <c r="M326" s="40" t="s">
        <v>121</v>
      </c>
      <c r="O326" s="72" t="e">
        <f>+O324/O322</f>
        <v>#DIV/0!</v>
      </c>
      <c r="AD326" s="103"/>
      <c r="AS326" s="103"/>
    </row>
    <row r="329" spans="2:45" s="73" customFormat="1" ht="11.25" customHeight="1">
      <c r="B329" s="73" t="s">
        <v>122</v>
      </c>
    </row>
    <row r="330" spans="2:45" s="73" customFormat="1" ht="11.25" customHeight="1">
      <c r="B330" s="74" t="s">
        <v>123</v>
      </c>
    </row>
    <row r="331" spans="2:45" s="73" customFormat="1" ht="11.25" customHeight="1"/>
    <row r="332" spans="2:45" s="73" customFormat="1" ht="11.25" customHeight="1">
      <c r="B332" s="73" t="s">
        <v>124</v>
      </c>
    </row>
    <row r="333" spans="2:45" s="73" customFormat="1" ht="11.25" customHeight="1">
      <c r="C333" s="73">
        <v>2016</v>
      </c>
      <c r="D333" s="73">
        <v>9500</v>
      </c>
    </row>
    <row r="334" spans="2:45" s="73" customFormat="1" ht="11.25" customHeight="1">
      <c r="C334" s="73">
        <v>2017</v>
      </c>
      <c r="D334" s="73">
        <v>9750</v>
      </c>
    </row>
    <row r="335" spans="2:45" s="73" customFormat="1" ht="11.25" customHeight="1">
      <c r="C335" s="73" t="s">
        <v>125</v>
      </c>
      <c r="D335" s="73">
        <v>10000</v>
      </c>
    </row>
    <row r="336" spans="2:45" s="73" customFormat="1" ht="11.25" customHeight="1"/>
    <row r="337" s="73" customFormat="1" ht="11.25" customHeight="1"/>
  </sheetData>
  <mergeCells count="1">
    <mergeCell ref="B1:N3"/>
  </mergeCells>
  <hyperlinks>
    <hyperlink ref="B330" r:id="rId1" location="new" xr:uid="{709E18C6-774F-4D4C-903C-6909E1459665}"/>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DD53B-196C-4A46-B311-478B916902C7}">
  <sheetPr>
    <tabColor rgb="FFFF0000"/>
  </sheetPr>
  <dimension ref="A1:S500"/>
  <sheetViews>
    <sheetView workbookViewId="0">
      <selection activeCell="E240" sqref="E240"/>
    </sheetView>
  </sheetViews>
  <sheetFormatPr defaultColWidth="11.28515625" defaultRowHeight="11.25"/>
  <cols>
    <col min="1" max="2" width="11.28515625" style="77"/>
    <col min="3" max="14" width="11" style="77" customWidth="1"/>
    <col min="15" max="15" width="9.7109375" style="77" customWidth="1"/>
    <col min="16" max="16384" width="11.28515625" style="77"/>
  </cols>
  <sheetData>
    <row r="1" spans="1:19">
      <c r="A1" s="40"/>
      <c r="B1" s="76" t="str">
        <f>Inputs!B26</f>
        <v xml:space="preserve">   Commercial Bank Loan 1</v>
      </c>
      <c r="C1" s="40"/>
      <c r="D1" s="40"/>
      <c r="E1" s="40"/>
      <c r="F1" s="40"/>
      <c r="G1" s="40"/>
      <c r="H1" s="40"/>
      <c r="I1" s="87" t="s">
        <v>150</v>
      </c>
      <c r="J1" s="88"/>
      <c r="K1" s="88"/>
      <c r="L1" s="88"/>
      <c r="M1" s="88"/>
      <c r="N1" s="88"/>
      <c r="O1" s="88"/>
      <c r="P1" s="40"/>
      <c r="Q1" s="40"/>
      <c r="R1" s="40"/>
      <c r="S1" s="40"/>
    </row>
    <row r="2" spans="1:19">
      <c r="A2" s="40"/>
      <c r="B2" s="78" t="s">
        <v>128</v>
      </c>
      <c r="C2" s="40"/>
      <c r="D2" s="40"/>
      <c r="E2" s="40"/>
      <c r="F2" s="40"/>
      <c r="G2" s="40"/>
      <c r="H2" s="40"/>
      <c r="I2" s="40"/>
      <c r="J2" s="40"/>
      <c r="K2" s="40"/>
      <c r="L2" s="40"/>
      <c r="M2" s="40"/>
      <c r="N2" s="40"/>
      <c r="O2" s="40"/>
      <c r="P2" s="40"/>
      <c r="Q2" s="79">
        <v>0</v>
      </c>
      <c r="R2" s="40"/>
      <c r="S2" s="40"/>
    </row>
    <row r="3" spans="1:19">
      <c r="A3" s="40"/>
      <c r="B3" s="78" t="s">
        <v>129</v>
      </c>
      <c r="C3" s="40"/>
      <c r="D3" s="68">
        <f>Inputs!C26</f>
        <v>0</v>
      </c>
      <c r="E3" s="40"/>
      <c r="F3" s="78" t="s">
        <v>130</v>
      </c>
      <c r="G3" s="40"/>
      <c r="H3" s="80">
        <f>H4*12</f>
        <v>0</v>
      </c>
      <c r="I3" s="40"/>
      <c r="J3" s="40"/>
      <c r="K3" s="40"/>
      <c r="L3" s="40"/>
      <c r="M3" s="40"/>
      <c r="N3" s="40"/>
      <c r="O3" s="40"/>
      <c r="P3" s="40"/>
      <c r="Q3" s="40"/>
      <c r="R3" s="40"/>
      <c r="S3" s="40"/>
    </row>
    <row r="4" spans="1:19">
      <c r="A4" s="40"/>
      <c r="B4" s="78" t="s">
        <v>131</v>
      </c>
      <c r="C4" s="40"/>
      <c r="D4" s="81">
        <f>Inputs!D26</f>
        <v>0</v>
      </c>
      <c r="E4" s="40"/>
      <c r="F4" s="78" t="s">
        <v>132</v>
      </c>
      <c r="G4" s="40"/>
      <c r="H4" s="80">
        <f>PMT(D4/12,D5*12,-D3)</f>
        <v>0</v>
      </c>
      <c r="I4" s="40"/>
      <c r="J4" s="40"/>
      <c r="K4" s="40"/>
      <c r="L4" s="40"/>
      <c r="M4" s="40"/>
      <c r="N4" s="40"/>
      <c r="O4" s="78" t="s">
        <v>133</v>
      </c>
      <c r="P4" s="40"/>
      <c r="Q4" s="82">
        <v>0</v>
      </c>
      <c r="R4" s="40"/>
      <c r="S4" s="40"/>
    </row>
    <row r="5" spans="1:19">
      <c r="A5" s="69"/>
      <c r="B5" s="78" t="s">
        <v>134</v>
      </c>
      <c r="C5" s="40"/>
      <c r="D5" s="82">
        <f>Inputs!E26</f>
        <v>20</v>
      </c>
      <c r="E5" s="40"/>
      <c r="F5" s="40"/>
      <c r="G5" s="40"/>
      <c r="H5" s="40"/>
      <c r="I5" s="40"/>
      <c r="J5" s="40"/>
      <c r="K5" s="40"/>
      <c r="L5" s="40"/>
      <c r="M5" s="40"/>
      <c r="N5" s="40"/>
      <c r="O5" s="40"/>
      <c r="P5" s="40"/>
      <c r="Q5" s="79">
        <f>IF(Q4&gt;Q2,"",IF(Q4=Q2,D3,"NEGATIVE TERM"))</f>
        <v>0</v>
      </c>
      <c r="R5" s="40"/>
      <c r="S5" s="40"/>
    </row>
    <row r="6" spans="1:19">
      <c r="A6" s="40"/>
      <c r="B6" s="40"/>
      <c r="C6" s="40"/>
      <c r="D6" s="40"/>
      <c r="E6" s="40"/>
      <c r="F6" s="40"/>
      <c r="G6" s="40"/>
      <c r="H6" s="40"/>
      <c r="I6" s="40"/>
      <c r="J6" s="40"/>
      <c r="K6" s="40"/>
      <c r="L6" s="40"/>
      <c r="M6" s="40"/>
      <c r="N6" s="40"/>
      <c r="O6" s="40"/>
      <c r="P6" s="40"/>
      <c r="Q6" s="40"/>
      <c r="R6" s="40"/>
      <c r="S6" s="40"/>
    </row>
    <row r="7" spans="1:19">
      <c r="A7" s="40"/>
      <c r="B7" s="78" t="s">
        <v>135</v>
      </c>
      <c r="C7" s="83">
        <v>1</v>
      </c>
      <c r="D7" s="83">
        <v>2</v>
      </c>
      <c r="E7" s="83">
        <v>3</v>
      </c>
      <c r="F7" s="83">
        <v>4</v>
      </c>
      <c r="G7" s="83">
        <v>5</v>
      </c>
      <c r="H7" s="84" t="s">
        <v>136</v>
      </c>
      <c r="I7" s="40"/>
      <c r="J7" s="40"/>
      <c r="K7" s="40"/>
      <c r="L7" s="40"/>
      <c r="M7" s="40"/>
      <c r="N7" s="40"/>
      <c r="O7" s="40"/>
      <c r="P7" s="40"/>
      <c r="Q7" s="40"/>
      <c r="R7" s="40"/>
      <c r="S7" s="40"/>
    </row>
    <row r="8" spans="1:19">
      <c r="A8" s="40"/>
      <c r="B8" s="78" t="s">
        <v>137</v>
      </c>
      <c r="C8" s="79">
        <f>SUM(C14:N14)</f>
        <v>0</v>
      </c>
      <c r="D8" s="79">
        <f>SUM(C20:N20)</f>
        <v>0</v>
      </c>
      <c r="E8" s="79">
        <f>SUM(C26:N26)</f>
        <v>0</v>
      </c>
      <c r="F8" s="79">
        <f>SUM(C32:N32)</f>
        <v>0</v>
      </c>
      <c r="G8" s="79">
        <f>SUM(C38:N38)</f>
        <v>0</v>
      </c>
      <c r="H8" s="79">
        <f>SUM(C8:G8)</f>
        <v>0</v>
      </c>
      <c r="I8" s="40"/>
      <c r="J8" s="40"/>
      <c r="K8" s="40"/>
      <c r="L8" s="40"/>
      <c r="M8" s="40"/>
      <c r="N8" s="40"/>
      <c r="O8" s="40"/>
      <c r="P8" s="40"/>
      <c r="Q8" s="40"/>
      <c r="R8" s="40"/>
      <c r="S8" s="40"/>
    </row>
    <row r="9" spans="1:19">
      <c r="A9" s="40"/>
      <c r="B9" s="78" t="s">
        <v>138</v>
      </c>
      <c r="C9" s="79">
        <f>SUM(C15:N15)</f>
        <v>0</v>
      </c>
      <c r="D9" s="79">
        <f>SUM(C21:N21)</f>
        <v>0</v>
      </c>
      <c r="E9" s="79">
        <f>SUM(C27:N27)</f>
        <v>0</v>
      </c>
      <c r="F9" s="79">
        <f>SUM(C33:N33)</f>
        <v>0</v>
      </c>
      <c r="G9" s="79">
        <f>SUM(C39:N39)</f>
        <v>0</v>
      </c>
      <c r="H9" s="79">
        <f>SUM(C9:G9)</f>
        <v>0</v>
      </c>
      <c r="I9" s="40"/>
      <c r="J9" s="40"/>
      <c r="K9" s="40"/>
      <c r="L9" s="40"/>
      <c r="M9" s="40"/>
      <c r="N9" s="40"/>
      <c r="O9" s="40"/>
      <c r="P9" s="40"/>
      <c r="Q9" s="40"/>
      <c r="R9" s="40"/>
      <c r="S9" s="40"/>
    </row>
    <row r="10" spans="1:19">
      <c r="A10" s="40"/>
      <c r="B10" s="78" t="s">
        <v>139</v>
      </c>
      <c r="C10" s="79">
        <f>D3-C9</f>
        <v>0</v>
      </c>
      <c r="D10" s="79">
        <f>C10-D9</f>
        <v>0</v>
      </c>
      <c r="E10" s="79">
        <f>D10-E9</f>
        <v>0</v>
      </c>
      <c r="F10" s="79">
        <f>E10-F9</f>
        <v>0</v>
      </c>
      <c r="G10" s="79">
        <f>F10-G9</f>
        <v>0</v>
      </c>
      <c r="H10" s="40"/>
      <c r="I10" s="40"/>
      <c r="J10" s="40"/>
      <c r="K10" s="40"/>
      <c r="L10" s="40"/>
      <c r="M10" s="40"/>
      <c r="N10" s="40"/>
      <c r="O10" s="40"/>
      <c r="P10" s="40"/>
      <c r="Q10" s="40"/>
      <c r="R10" s="40"/>
      <c r="S10" s="40"/>
    </row>
    <row r="11" spans="1:19">
      <c r="A11" s="40"/>
      <c r="B11" s="40"/>
      <c r="C11" s="40"/>
      <c r="D11" s="40"/>
      <c r="E11" s="40"/>
      <c r="F11" s="40"/>
      <c r="G11" s="40"/>
      <c r="H11" s="40"/>
      <c r="I11" s="40"/>
      <c r="J11" s="40"/>
      <c r="K11" s="40"/>
      <c r="L11" s="40"/>
      <c r="M11" s="40"/>
      <c r="N11" s="40"/>
      <c r="O11" s="40"/>
      <c r="P11" s="40"/>
      <c r="Q11" s="40"/>
      <c r="R11" s="40"/>
      <c r="S11" s="40"/>
    </row>
    <row r="12" spans="1:19">
      <c r="A12" s="40"/>
      <c r="B12" s="78" t="s">
        <v>140</v>
      </c>
      <c r="C12" s="40"/>
      <c r="D12" s="40"/>
      <c r="E12" s="40"/>
      <c r="F12" s="40"/>
      <c r="G12" s="40"/>
      <c r="H12" s="40"/>
      <c r="I12" s="40"/>
      <c r="J12" s="40"/>
      <c r="K12" s="40"/>
      <c r="L12" s="40"/>
      <c r="M12" s="40"/>
      <c r="N12" s="40"/>
      <c r="O12" s="40"/>
      <c r="P12" s="40"/>
      <c r="Q12" s="40"/>
      <c r="R12" s="40"/>
      <c r="S12" s="40"/>
    </row>
    <row r="13" spans="1:19">
      <c r="A13" s="40"/>
      <c r="B13" s="78" t="s">
        <v>141</v>
      </c>
      <c r="C13" s="83">
        <v>1</v>
      </c>
      <c r="D13" s="83">
        <f t="shared" ref="D13:N13" si="0">C13+1</f>
        <v>2</v>
      </c>
      <c r="E13" s="83">
        <f t="shared" si="0"/>
        <v>3</v>
      </c>
      <c r="F13" s="83">
        <f t="shared" si="0"/>
        <v>4</v>
      </c>
      <c r="G13" s="83">
        <f t="shared" si="0"/>
        <v>5</v>
      </c>
      <c r="H13" s="83">
        <f t="shared" si="0"/>
        <v>6</v>
      </c>
      <c r="I13" s="83">
        <f t="shared" si="0"/>
        <v>7</v>
      </c>
      <c r="J13" s="83">
        <f t="shared" si="0"/>
        <v>8</v>
      </c>
      <c r="K13" s="83">
        <f t="shared" si="0"/>
        <v>9</v>
      </c>
      <c r="L13" s="83">
        <f t="shared" si="0"/>
        <v>10</v>
      </c>
      <c r="M13" s="83">
        <f t="shared" si="0"/>
        <v>11</v>
      </c>
      <c r="N13" s="83">
        <f t="shared" si="0"/>
        <v>12</v>
      </c>
      <c r="O13" s="40"/>
      <c r="P13" s="40"/>
      <c r="Q13" s="40"/>
      <c r="R13" s="40"/>
      <c r="S13" s="40"/>
    </row>
    <row r="14" spans="1:19">
      <c r="A14" s="40"/>
      <c r="B14" s="78" t="s">
        <v>142</v>
      </c>
      <c r="C14" s="79">
        <f>IF(Q4&lt;C13,Q5*D4/12,0)</f>
        <v>0</v>
      </c>
      <c r="D14" s="79">
        <f>IF(Q4&lt;D13,C16*D4/12,0)</f>
        <v>0</v>
      </c>
      <c r="E14" s="79">
        <f>IF(Q4&lt;E13,D16*D4/12,0)</f>
        <v>0</v>
      </c>
      <c r="F14" s="79">
        <f>IF(Q4&lt;F13,E16*D4/12,0)</f>
        <v>0</v>
      </c>
      <c r="G14" s="79">
        <f>IF(Q4&lt;G13,F16*D4/12,0)</f>
        <v>0</v>
      </c>
      <c r="H14" s="79">
        <f>IF(Q4&lt;H13,G16*D4/12,0)</f>
        <v>0</v>
      </c>
      <c r="I14" s="79">
        <f>IF(Q4&lt;I13,H16*D4/12,0)</f>
        <v>0</v>
      </c>
      <c r="J14" s="79">
        <f>IF(Q4&lt;J13,I16*D4/12,0)</f>
        <v>0</v>
      </c>
      <c r="K14" s="79">
        <f>IF(Q4&lt;K13,J16*D4/12,0)</f>
        <v>0</v>
      </c>
      <c r="L14" s="79">
        <f>IF(Q4&lt;L13,K16*D4/12,0)</f>
        <v>0</v>
      </c>
      <c r="M14" s="79">
        <f>IF(Q4&lt;M13,L16*D4/12,0)</f>
        <v>0</v>
      </c>
      <c r="N14" s="79">
        <f>IF(Q4&lt;N13,M16*D4/12,0)</f>
        <v>0</v>
      </c>
      <c r="O14" s="40"/>
      <c r="P14" s="40"/>
      <c r="Q14" s="40"/>
      <c r="R14" s="40"/>
      <c r="S14" s="40"/>
    </row>
    <row r="15" spans="1:19">
      <c r="A15" s="40"/>
      <c r="B15" s="78" t="s">
        <v>143</v>
      </c>
      <c r="C15" s="79">
        <f>IF(Q4&lt;C13,H4-C14,0)</f>
        <v>0</v>
      </c>
      <c r="D15" s="79">
        <f>IF(C16&lt;0.01,0,IF(Q4&lt;D13,H4-D14,0))</f>
        <v>0</v>
      </c>
      <c r="E15" s="79">
        <f>IF(D16&lt;0.01,0,IF(Q4&lt;E13,H4-E14,0))</f>
        <v>0</v>
      </c>
      <c r="F15" s="79">
        <f>IF(E16&lt;0.01,0,IF(Q4&lt;F13,H4-F14,0))</f>
        <v>0</v>
      </c>
      <c r="G15" s="79">
        <f>IF(F16&lt;0.01,0,IF(Q4&lt;G13,H4-G14,0))</f>
        <v>0</v>
      </c>
      <c r="H15" s="79">
        <f>IF(G16&lt;0.01,0,IF(Q4&lt;H13,H4-H14,0))</f>
        <v>0</v>
      </c>
      <c r="I15" s="79">
        <f>IF(H16&lt;0.01,0,IF(Q4&lt;I13,H4-I14,0))</f>
        <v>0</v>
      </c>
      <c r="J15" s="79">
        <f>IF(I16&lt;0.01,0,IF(Q4&lt;J13,H4-J14,0))</f>
        <v>0</v>
      </c>
      <c r="K15" s="79">
        <f>IF(J16&lt;0.01,0,IF(Q4&lt;K13,H4-K14,0))</f>
        <v>0</v>
      </c>
      <c r="L15" s="79">
        <f>IF(K16&lt;0.01,0,IF(Q4&lt;L13,H4-L14,0))</f>
        <v>0</v>
      </c>
      <c r="M15" s="79">
        <f>IF(L16&lt;0.01,0,IF(Q4&lt;M13,H4-M14,0))</f>
        <v>0</v>
      </c>
      <c r="N15" s="79">
        <f>IF(M16&lt;0.01,0,IF(Q4&lt;N13,H4-N14,0))</f>
        <v>0</v>
      </c>
      <c r="O15" s="40"/>
      <c r="P15" s="40"/>
      <c r="Q15" s="40"/>
      <c r="R15" s="40"/>
      <c r="S15" s="40"/>
    </row>
    <row r="16" spans="1:19">
      <c r="A16" s="40"/>
      <c r="B16" s="78" t="s">
        <v>144</v>
      </c>
      <c r="C16" s="79">
        <f>IF(Q4&gt;C13,"",IF(Q4=C13,D3,IF(Q5-C15&gt;0,Q5-C15,0)))</f>
        <v>0</v>
      </c>
      <c r="D16" s="79">
        <f>IF(Q4&gt;D13,"",IF(Q4=D13,D3,IF(C16-D15&gt;0,C16-D15,0)))</f>
        <v>0</v>
      </c>
      <c r="E16" s="79">
        <f>IF(Q4&gt;E13,"",IF(Q4=E13,D3,IF(D16-E15&gt;0,D16-E15,0)))</f>
        <v>0</v>
      </c>
      <c r="F16" s="79">
        <f>IF(Q4&gt;F13,"",IF(Q4=F13,D3,IF(E16-F15&gt;0,E16-F15,0)))</f>
        <v>0</v>
      </c>
      <c r="G16" s="79">
        <f>IF(Q4&gt;G13,"",IF(Q4=G13,D3,IF(F16-G15&gt;0,F16-G15,0)))</f>
        <v>0</v>
      </c>
      <c r="H16" s="79">
        <f>IF(Q4&gt;H13,"",IF(Q4=H13,D3,IF(G16-H15,G16-H15,0)))</f>
        <v>0</v>
      </c>
      <c r="I16" s="79">
        <f>IF(Q4&gt;I13,"",IF(Q4=I13,D3,IF(H16-I15&gt;0,H16-I15,0)))</f>
        <v>0</v>
      </c>
      <c r="J16" s="79">
        <f>IF(Q4&gt;J13,"",IF(Q4=J13,D3,IF(I16-J15&gt;0,I16-J15,0)))</f>
        <v>0</v>
      </c>
      <c r="K16" s="79">
        <f>IF(Q4&gt;K13,"",IF(Q4=K13,D3,IF(J16-K15&gt;0,J16-K15,0)))</f>
        <v>0</v>
      </c>
      <c r="L16" s="79">
        <f>IF(Q4&gt;L13,"",IF(Q4=L13,D3,IF(K16-L15&gt;0,K16-L15,0)))</f>
        <v>0</v>
      </c>
      <c r="M16" s="79">
        <f>IF(Q4&gt;M13,"",IF(Q4=M13,D3,IF(L16-M15&gt;0,L16-M15,0)))</f>
        <v>0</v>
      </c>
      <c r="N16" s="79">
        <f>IF(Q4&gt;N13,"",IF(Q4=N13,D3,IF(M16-N15&gt;0,M16-N15,0)))</f>
        <v>0</v>
      </c>
      <c r="O16" s="40"/>
      <c r="P16" s="40"/>
      <c r="Q16" s="40"/>
      <c r="R16" s="40"/>
      <c r="S16" s="40"/>
    </row>
    <row r="17" spans="1:19">
      <c r="A17" s="40"/>
      <c r="B17" s="40"/>
      <c r="C17" s="40"/>
      <c r="D17" s="40"/>
      <c r="E17" s="40"/>
      <c r="F17" s="40"/>
      <c r="G17" s="40"/>
      <c r="H17" s="40"/>
      <c r="I17" s="40"/>
      <c r="J17" s="40"/>
      <c r="K17" s="40"/>
      <c r="L17" s="40"/>
      <c r="M17" s="40"/>
      <c r="N17" s="40"/>
      <c r="O17" s="40"/>
      <c r="P17" s="40"/>
      <c r="Q17" s="40"/>
      <c r="R17" s="40"/>
      <c r="S17" s="40"/>
    </row>
    <row r="18" spans="1:19">
      <c r="A18" s="40"/>
      <c r="B18" s="78" t="s">
        <v>145</v>
      </c>
      <c r="C18" s="40"/>
      <c r="D18" s="40"/>
      <c r="E18" s="40"/>
      <c r="F18" s="40"/>
      <c r="G18" s="40"/>
      <c r="H18" s="40"/>
      <c r="I18" s="40"/>
      <c r="J18" s="40"/>
      <c r="K18" s="40"/>
      <c r="L18" s="40"/>
      <c r="M18" s="40"/>
      <c r="N18" s="40"/>
      <c r="O18" s="40"/>
      <c r="P18" s="40"/>
      <c r="Q18" s="40"/>
      <c r="R18" s="40"/>
      <c r="S18" s="40"/>
    </row>
    <row r="19" spans="1:19">
      <c r="A19" s="40"/>
      <c r="B19" s="78" t="s">
        <v>141</v>
      </c>
      <c r="C19" s="83">
        <f>N13+1</f>
        <v>13</v>
      </c>
      <c r="D19" s="83">
        <f t="shared" ref="D19:N19" si="1">C19+1</f>
        <v>14</v>
      </c>
      <c r="E19" s="83">
        <f t="shared" si="1"/>
        <v>15</v>
      </c>
      <c r="F19" s="83">
        <f t="shared" si="1"/>
        <v>16</v>
      </c>
      <c r="G19" s="83">
        <f t="shared" si="1"/>
        <v>17</v>
      </c>
      <c r="H19" s="83">
        <f t="shared" si="1"/>
        <v>18</v>
      </c>
      <c r="I19" s="83">
        <f t="shared" si="1"/>
        <v>19</v>
      </c>
      <c r="J19" s="83">
        <f t="shared" si="1"/>
        <v>20</v>
      </c>
      <c r="K19" s="83">
        <f t="shared" si="1"/>
        <v>21</v>
      </c>
      <c r="L19" s="83">
        <f t="shared" si="1"/>
        <v>22</v>
      </c>
      <c r="M19" s="83">
        <f t="shared" si="1"/>
        <v>23</v>
      </c>
      <c r="N19" s="83">
        <f t="shared" si="1"/>
        <v>24</v>
      </c>
      <c r="O19" s="40"/>
      <c r="P19" s="40"/>
      <c r="Q19" s="40"/>
      <c r="R19" s="40"/>
      <c r="S19" s="40"/>
    </row>
    <row r="20" spans="1:19">
      <c r="A20" s="40"/>
      <c r="B20" s="78" t="s">
        <v>142</v>
      </c>
      <c r="C20" s="79">
        <f>IF(Q4&lt;C19,N16*D4/12,0)</f>
        <v>0</v>
      </c>
      <c r="D20" s="79">
        <f>IF(Q4&lt;D19,C22*D4/12,0)</f>
        <v>0</v>
      </c>
      <c r="E20" s="79">
        <f>IF(Q4&lt;E19,D22*D4/12,0)</f>
        <v>0</v>
      </c>
      <c r="F20" s="79">
        <f>IF(Q4&lt;F19,E22*D4/12,0)</f>
        <v>0</v>
      </c>
      <c r="G20" s="79">
        <f>IF(Q4&lt;G19,F22*D4/12,0)</f>
        <v>0</v>
      </c>
      <c r="H20" s="79">
        <f>IF(Q4&lt;H19,G22*D4/12,0)</f>
        <v>0</v>
      </c>
      <c r="I20" s="79">
        <f>IF(Q4&lt;I19,H22*D4/12,0)</f>
        <v>0</v>
      </c>
      <c r="J20" s="79">
        <f>IF(Q4&lt;J19,I22*D4/12,0)</f>
        <v>0</v>
      </c>
      <c r="K20" s="79">
        <f>IF(Q4&lt;K19,J22*D4/12,0)</f>
        <v>0</v>
      </c>
      <c r="L20" s="79">
        <f>IF(Q4&lt;L19,K22*D4/12,0)</f>
        <v>0</v>
      </c>
      <c r="M20" s="79">
        <f>IF(Q4&lt;M19,L22*D4/12,0)</f>
        <v>0</v>
      </c>
      <c r="N20" s="79">
        <f>IF(Q4&lt;N19,M22*D4/12,0)</f>
        <v>0</v>
      </c>
      <c r="O20" s="40"/>
      <c r="P20" s="40"/>
      <c r="Q20" s="40"/>
      <c r="R20" s="40"/>
      <c r="S20" s="40"/>
    </row>
    <row r="21" spans="1:19">
      <c r="A21" s="40"/>
      <c r="B21" s="78" t="s">
        <v>143</v>
      </c>
      <c r="C21" s="79">
        <f>IF(N16&lt;0.01,0,IF(Q4&lt;C19,H4-C20,0))</f>
        <v>0</v>
      </c>
      <c r="D21" s="79">
        <f>IF(C22&lt;0.01,0,IF(Q4&lt;D19,H4-D20,0))</f>
        <v>0</v>
      </c>
      <c r="E21" s="79">
        <f>IF(D22&lt;0.01,0,IF(Q4&lt;E19,H4-E20,0))</f>
        <v>0</v>
      </c>
      <c r="F21" s="79">
        <f>IF(E22&lt;0.01,0,IF(Q4&lt;F19,H4-F20,0))</f>
        <v>0</v>
      </c>
      <c r="G21" s="79">
        <f>IF(F22&lt;0.01,0,IF(Q4&lt;G19,H4-G20,0))</f>
        <v>0</v>
      </c>
      <c r="H21" s="79">
        <f>IF(G22&lt;0.01,0,IF(Q4&lt;H19,H4-H20,0))</f>
        <v>0</v>
      </c>
      <c r="I21" s="79">
        <f>IF(H22&lt;0.01,0,IF(Q4&lt;I19,H4-I20,0))</f>
        <v>0</v>
      </c>
      <c r="J21" s="79">
        <f>IF(I22&lt;0.01,0,IF(Q4&lt;J19,H4-J20,0))</f>
        <v>0</v>
      </c>
      <c r="K21" s="79">
        <f>IF(J22&lt;0.01,0,IF(Q4&lt;K19,H4-K20,0))</f>
        <v>0</v>
      </c>
      <c r="L21" s="79">
        <f>IF(K22&lt;0.01,0,IF(Q4&lt;L19,H4-L20,0))</f>
        <v>0</v>
      </c>
      <c r="M21" s="79">
        <f>IF(L22&lt;0.01,0,IF(Q4&lt;M19,H4-M20,0))</f>
        <v>0</v>
      </c>
      <c r="N21" s="79">
        <f>IF(M22&lt;0.01,0,IF(Q4&lt;N19,H4-N20,0))</f>
        <v>0</v>
      </c>
      <c r="O21" s="40"/>
      <c r="P21" s="40"/>
      <c r="Q21" s="40"/>
      <c r="R21" s="40"/>
      <c r="S21" s="40"/>
    </row>
    <row r="22" spans="1:19">
      <c r="A22" s="40"/>
      <c r="B22" s="78" t="s">
        <v>144</v>
      </c>
      <c r="C22" s="79">
        <f>IF(Q4&gt;C19,"",IF(Q4=C19,D3,IF(N16-C21&gt;0,N16-C21,0)))</f>
        <v>0</v>
      </c>
      <c r="D22" s="79">
        <f>IF(Q4&gt;D19,"",IF(Q4=D19,D3,IF(C22-D21&gt;0,C22-D21,0)))</f>
        <v>0</v>
      </c>
      <c r="E22" s="79">
        <f>IF(Q4&gt;E19,"",IF(Q4=E19,D3,IF(D22-E21&gt;0,D22-E21,0)))</f>
        <v>0</v>
      </c>
      <c r="F22" s="79">
        <f>IF(Q4&gt;F19,"",IF(Q4=F19,D3,IF(E22-F21&gt;0,E22-F21,0)))</f>
        <v>0</v>
      </c>
      <c r="G22" s="79">
        <f>IF(Q4&gt;G19,"",IF(Q4=G19,D3,IF(F22-G21&gt;0,F22-G21,0)))</f>
        <v>0</v>
      </c>
      <c r="H22" s="79">
        <f>IF(Q4&gt;H19,"",IF(Q4=H19,D3,IF(G22-H21&gt;0,G22-H21,0)))</f>
        <v>0</v>
      </c>
      <c r="I22" s="79">
        <f>IF(Q4&gt;I19,"",IF(Q4=I19,D3,IF(H22-I21&gt;0,H22-I21,0)))</f>
        <v>0</v>
      </c>
      <c r="J22" s="79">
        <f>IF(Q4&gt;J19,"",IF(Q4=J19,D3,IF(I22-J21&gt;0,I22-J21,0)))</f>
        <v>0</v>
      </c>
      <c r="K22" s="79">
        <f>IF(Q4&gt;K19,"",IF(Q4=K19,D3,IF(J22-K21&gt;0,J22-K21,0)))</f>
        <v>0</v>
      </c>
      <c r="L22" s="79">
        <f>IF(Q4&gt;L19,"",IF(Q4=L19,D3,IF(K22-L21&gt;0,K22-L21,0)))</f>
        <v>0</v>
      </c>
      <c r="M22" s="79">
        <f>IF(Q4&gt;M19,"",IF(Q4=M19,D3,IF(L22-M21&gt;0,L22-M21,0)))</f>
        <v>0</v>
      </c>
      <c r="N22" s="79">
        <f>IF(Q4&gt;N19,"",IF(Q4=N19,D3,IF(M22-N21&gt;0,M22-N21,0)))</f>
        <v>0</v>
      </c>
      <c r="O22" s="40"/>
      <c r="P22" s="40"/>
      <c r="Q22" s="40"/>
      <c r="R22" s="40"/>
      <c r="S22" s="40"/>
    </row>
    <row r="23" spans="1:19">
      <c r="A23" s="40"/>
      <c r="B23" s="40"/>
      <c r="C23" s="40"/>
      <c r="D23" s="40"/>
      <c r="E23" s="40"/>
      <c r="F23" s="40"/>
      <c r="G23" s="40"/>
      <c r="H23" s="40"/>
      <c r="I23" s="40"/>
      <c r="J23" s="40"/>
      <c r="K23" s="40"/>
      <c r="L23" s="40"/>
      <c r="M23" s="40"/>
      <c r="N23" s="40"/>
      <c r="O23" s="40"/>
      <c r="P23" s="40"/>
      <c r="Q23" s="40"/>
      <c r="R23" s="40"/>
      <c r="S23" s="40"/>
    </row>
    <row r="24" spans="1:19">
      <c r="A24" s="40"/>
      <c r="B24" s="78" t="s">
        <v>146</v>
      </c>
      <c r="C24" s="40"/>
      <c r="D24" s="40"/>
      <c r="E24" s="40"/>
      <c r="F24" s="40"/>
      <c r="G24" s="40"/>
      <c r="H24" s="40"/>
      <c r="I24" s="40"/>
      <c r="J24" s="40"/>
      <c r="K24" s="40"/>
      <c r="L24" s="40"/>
      <c r="M24" s="40"/>
      <c r="N24" s="40"/>
      <c r="O24" s="40"/>
      <c r="P24" s="40"/>
      <c r="Q24" s="40"/>
      <c r="R24" s="40"/>
      <c r="S24" s="40"/>
    </row>
    <row r="25" spans="1:19">
      <c r="A25" s="40"/>
      <c r="B25" s="78" t="s">
        <v>141</v>
      </c>
      <c r="C25" s="83">
        <f>N19+1</f>
        <v>25</v>
      </c>
      <c r="D25" s="83">
        <f t="shared" ref="D25:N25" si="2">C25+1</f>
        <v>26</v>
      </c>
      <c r="E25" s="83">
        <f t="shared" si="2"/>
        <v>27</v>
      </c>
      <c r="F25" s="83">
        <f t="shared" si="2"/>
        <v>28</v>
      </c>
      <c r="G25" s="83">
        <f t="shared" si="2"/>
        <v>29</v>
      </c>
      <c r="H25" s="83">
        <f t="shared" si="2"/>
        <v>30</v>
      </c>
      <c r="I25" s="83">
        <f t="shared" si="2"/>
        <v>31</v>
      </c>
      <c r="J25" s="83">
        <f t="shared" si="2"/>
        <v>32</v>
      </c>
      <c r="K25" s="83">
        <f t="shared" si="2"/>
        <v>33</v>
      </c>
      <c r="L25" s="83">
        <f t="shared" si="2"/>
        <v>34</v>
      </c>
      <c r="M25" s="83">
        <f t="shared" si="2"/>
        <v>35</v>
      </c>
      <c r="N25" s="83">
        <f t="shared" si="2"/>
        <v>36</v>
      </c>
      <c r="O25" s="40"/>
      <c r="P25" s="40"/>
      <c r="Q25" s="40"/>
      <c r="R25" s="40"/>
      <c r="S25" s="40"/>
    </row>
    <row r="26" spans="1:19">
      <c r="A26" s="40"/>
      <c r="B26" s="78" t="s">
        <v>142</v>
      </c>
      <c r="C26" s="79">
        <f>IF(Q4&lt;C25,N22*D4/12,0)</f>
        <v>0</v>
      </c>
      <c r="D26" s="79">
        <f>IF(Q4&lt;D25,C28*D4/12,0)</f>
        <v>0</v>
      </c>
      <c r="E26" s="79">
        <f>IF(Q4&lt;E25,D28*D4/12,0)</f>
        <v>0</v>
      </c>
      <c r="F26" s="79">
        <f>IF(Q4&lt;F25,E28*D4/12,0)</f>
        <v>0</v>
      </c>
      <c r="G26" s="79">
        <f>IF(Q4&lt;G25,F28*D4/12,0)</f>
        <v>0</v>
      </c>
      <c r="H26" s="79">
        <f>IF(Q4&lt;H25,G28*D4/12,0)</f>
        <v>0</v>
      </c>
      <c r="I26" s="79">
        <f>IF(Q4&lt;I25,H28*D4/12,0)</f>
        <v>0</v>
      </c>
      <c r="J26" s="79">
        <f>IF(Q4&lt;J25,I28*D4/12,0)</f>
        <v>0</v>
      </c>
      <c r="K26" s="79">
        <f>IF(Q4&lt;K25,J28*D4/12,0)</f>
        <v>0</v>
      </c>
      <c r="L26" s="79">
        <f>IF(Q4&lt;L25,K28*D4/12,0)</f>
        <v>0</v>
      </c>
      <c r="M26" s="79">
        <f>IF(Q4&lt;M25,L28*D4/12,0)</f>
        <v>0</v>
      </c>
      <c r="N26" s="79">
        <f>IF(Q4&lt;N25,M28*D4/12,0)</f>
        <v>0</v>
      </c>
      <c r="O26" s="40"/>
      <c r="P26" s="40"/>
      <c r="Q26" s="40"/>
      <c r="R26" s="40"/>
      <c r="S26" s="40"/>
    </row>
    <row r="27" spans="1:19">
      <c r="A27" s="40"/>
      <c r="B27" s="78" t="s">
        <v>143</v>
      </c>
      <c r="C27" s="79">
        <f>IF(N22&lt;0.01,0,IF(Q4&lt;C25,H4-C26,0))</f>
        <v>0</v>
      </c>
      <c r="D27" s="79">
        <f>IF(C28&lt;0.01,0,IF(Q4&lt;D25,H4-D26,0))</f>
        <v>0</v>
      </c>
      <c r="E27" s="79">
        <f>IF(D28&lt;0.01,0,IF(Q4&lt;E25,H4-E26,0))</f>
        <v>0</v>
      </c>
      <c r="F27" s="79">
        <f>IF(E28&lt;0.01,0,IF(Q4&lt;F25,H4-F26,0))</f>
        <v>0</v>
      </c>
      <c r="G27" s="79">
        <f>IF(F28&lt;0.01,0,IF(Q4&lt;G25,H4-G26,0))</f>
        <v>0</v>
      </c>
      <c r="H27" s="79">
        <f>IF(G28&lt;0.01,0,IF(Q4&lt;H25,H4-H26,0))</f>
        <v>0</v>
      </c>
      <c r="I27" s="79">
        <f>IF(H28&lt;0.01,0,IF(Q4&lt;I25,H4-I26,0))</f>
        <v>0</v>
      </c>
      <c r="J27" s="79">
        <f>IF(I28&lt;0.01,0,IF(Q4&lt;J25,H4-J26,0))</f>
        <v>0</v>
      </c>
      <c r="K27" s="79">
        <f>IF(J28&lt;0.01,0,IF(Q4&lt;K25,H4-K26,0))</f>
        <v>0</v>
      </c>
      <c r="L27" s="79">
        <f>IF(K28&lt;0.01,0,IF(Q4&lt;L25,H4-L26,0))</f>
        <v>0</v>
      </c>
      <c r="M27" s="79">
        <f>IF(L28&lt;0.01,0,IF(Q4&lt;M25,H4-M26,0))</f>
        <v>0</v>
      </c>
      <c r="N27" s="79">
        <f>IF(M28&lt;0.01,0,IF(Q4&lt;N25,H4-N26,0))</f>
        <v>0</v>
      </c>
      <c r="O27" s="40"/>
      <c r="P27" s="40"/>
      <c r="Q27" s="40"/>
      <c r="R27" s="40"/>
      <c r="S27" s="40"/>
    </row>
    <row r="28" spans="1:19">
      <c r="A28" s="40"/>
      <c r="B28" s="78" t="s">
        <v>144</v>
      </c>
      <c r="C28" s="79">
        <f>IF(Q4&gt;C25,"",IF(Q4=C25,D3,IF(N22-C27&gt;0,N22-C27,0)))</f>
        <v>0</v>
      </c>
      <c r="D28" s="79">
        <f>IF(Q4&gt;D25,"",IF(Q4=D25,D3,IF(C28-D27&gt;0,C28-D27,0)))</f>
        <v>0</v>
      </c>
      <c r="E28" s="79">
        <f>IF(Q4&gt;E25,"",IF(Q4=E25,D3,IF(D28-E27,D28-E27,0)))</f>
        <v>0</v>
      </c>
      <c r="F28" s="79">
        <f>IF(Q4&gt;F25,"",IF(Q4=F25,D3,IF(E28-F27&gt;0,E28-F27,0)))</f>
        <v>0</v>
      </c>
      <c r="G28" s="79">
        <f>IF(Q4&gt;G25,"",IF(Q4=G25,D3,IF(F28-G27&gt;0,F28-G27,0)))</f>
        <v>0</v>
      </c>
      <c r="H28" s="79">
        <f>IF(Q4&gt;H25,"",IF(Q4=H25,D3,IF(G28-H27&gt;0,G28-H27,0)))</f>
        <v>0</v>
      </c>
      <c r="I28" s="79">
        <f>IF(Q4&gt;I25,"",IF(Q4=I25,D3,IF(H28-I27&gt;0,H28-I27,0)))</f>
        <v>0</v>
      </c>
      <c r="J28" s="79">
        <f>IF(Q4&gt;J25,"",IF(Q4=J25,D3,IF(I28-J27&gt;0,I28-J27,0)))</f>
        <v>0</v>
      </c>
      <c r="K28" s="79">
        <f>IF(Q4&gt;K25,"",IF(Q4=K25,D3,IF(J28-K27&gt;0,J28-K27,0)))</f>
        <v>0</v>
      </c>
      <c r="L28" s="79">
        <f>IF(Q4&gt;L25,"",IF(Q4=L25,D3,IF(K28-L27&gt;0,K28-L27,0)))</f>
        <v>0</v>
      </c>
      <c r="M28" s="79">
        <f>IF(Q4&gt;M25,"",IF(Q4=M25,D3,IF(L28-M27&gt;0,L28-M27,0)))</f>
        <v>0</v>
      </c>
      <c r="N28" s="79">
        <f>IF(Q4&gt;N25,"",IF(Q4=N25,D3,IF(M28-N27&gt;0,M28-N27,0)))</f>
        <v>0</v>
      </c>
      <c r="O28" s="40"/>
      <c r="P28" s="40"/>
      <c r="Q28" s="40"/>
      <c r="R28" s="40"/>
      <c r="S28" s="40"/>
    </row>
    <row r="29" spans="1:19">
      <c r="A29" s="40"/>
      <c r="B29" s="40"/>
      <c r="C29" s="40"/>
      <c r="D29" s="40"/>
      <c r="E29" s="40"/>
      <c r="F29" s="40"/>
      <c r="G29" s="40"/>
      <c r="H29" s="40"/>
      <c r="I29" s="40"/>
      <c r="J29" s="40"/>
      <c r="K29" s="40"/>
      <c r="L29" s="40"/>
      <c r="M29" s="40"/>
      <c r="N29" s="40"/>
      <c r="O29" s="40"/>
      <c r="P29" s="40"/>
      <c r="Q29" s="40"/>
      <c r="R29" s="40"/>
      <c r="S29" s="40"/>
    </row>
    <row r="30" spans="1:19">
      <c r="A30" s="40"/>
      <c r="B30" s="78" t="s">
        <v>147</v>
      </c>
      <c r="C30" s="40"/>
      <c r="D30" s="40"/>
      <c r="E30" s="40"/>
      <c r="F30" s="40"/>
      <c r="G30" s="40"/>
      <c r="H30" s="40"/>
      <c r="I30" s="40"/>
      <c r="J30" s="40"/>
      <c r="K30" s="40"/>
      <c r="L30" s="40"/>
      <c r="M30" s="40"/>
      <c r="N30" s="40"/>
      <c r="O30" s="40"/>
      <c r="P30" s="40"/>
      <c r="Q30" s="40"/>
      <c r="R30" s="40"/>
      <c r="S30" s="40"/>
    </row>
    <row r="31" spans="1:19">
      <c r="A31" s="40"/>
      <c r="B31" s="78" t="s">
        <v>141</v>
      </c>
      <c r="C31" s="83">
        <f>N25+1</f>
        <v>37</v>
      </c>
      <c r="D31" s="83">
        <f t="shared" ref="D31:N31" si="3">C31+1</f>
        <v>38</v>
      </c>
      <c r="E31" s="83">
        <f t="shared" si="3"/>
        <v>39</v>
      </c>
      <c r="F31" s="83">
        <f t="shared" si="3"/>
        <v>40</v>
      </c>
      <c r="G31" s="83">
        <f t="shared" si="3"/>
        <v>41</v>
      </c>
      <c r="H31" s="83">
        <f t="shared" si="3"/>
        <v>42</v>
      </c>
      <c r="I31" s="83">
        <f t="shared" si="3"/>
        <v>43</v>
      </c>
      <c r="J31" s="83">
        <f t="shared" si="3"/>
        <v>44</v>
      </c>
      <c r="K31" s="83">
        <f t="shared" si="3"/>
        <v>45</v>
      </c>
      <c r="L31" s="83">
        <f t="shared" si="3"/>
        <v>46</v>
      </c>
      <c r="M31" s="83">
        <f t="shared" si="3"/>
        <v>47</v>
      </c>
      <c r="N31" s="83">
        <f t="shared" si="3"/>
        <v>48</v>
      </c>
      <c r="O31" s="40"/>
      <c r="P31" s="40"/>
      <c r="Q31" s="40"/>
      <c r="R31" s="40"/>
      <c r="S31" s="40"/>
    </row>
    <row r="32" spans="1:19">
      <c r="A32" s="40"/>
      <c r="B32" s="78" t="s">
        <v>142</v>
      </c>
      <c r="C32" s="79">
        <f>IF(Q4&lt;C31,N28*D4/12,0)</f>
        <v>0</v>
      </c>
      <c r="D32" s="79">
        <f>IF(Q4&lt;D31,C34*D4/12,0)</f>
        <v>0</v>
      </c>
      <c r="E32" s="79">
        <f>IF(Q4&lt;E31,D34*D4/12,0)</f>
        <v>0</v>
      </c>
      <c r="F32" s="79">
        <f>IF(Q4&lt;F31,E34*D4/12,0)</f>
        <v>0</v>
      </c>
      <c r="G32" s="79">
        <f>IF(Q4&lt;G31,F34*D4/12,0)</f>
        <v>0</v>
      </c>
      <c r="H32" s="79">
        <f>IF(Q4&lt;H31,G34*D4/12,0)</f>
        <v>0</v>
      </c>
      <c r="I32" s="79">
        <f>IF(Q4&lt;I31,H34*D4/12,0)</f>
        <v>0</v>
      </c>
      <c r="J32" s="79">
        <f>IF(Q4&lt;J31,I34*D4/12,0)</f>
        <v>0</v>
      </c>
      <c r="K32" s="79">
        <f>IF(Q4&lt;K31,J34*D4/12,0)</f>
        <v>0</v>
      </c>
      <c r="L32" s="79">
        <f>IF(Q4&lt;L31,K34*D4/12,0)</f>
        <v>0</v>
      </c>
      <c r="M32" s="79">
        <f>IF(Q4&lt;M31,L34*D4/12,0)</f>
        <v>0</v>
      </c>
      <c r="N32" s="79">
        <f>IF(Q4&lt;N31,M34*D4/12,0)</f>
        <v>0</v>
      </c>
      <c r="O32" s="40"/>
      <c r="P32" s="40"/>
      <c r="Q32" s="40"/>
      <c r="R32" s="40"/>
      <c r="S32" s="40"/>
    </row>
    <row r="33" spans="1:19">
      <c r="A33" s="40"/>
      <c r="B33" s="78" t="s">
        <v>143</v>
      </c>
      <c r="C33" s="79">
        <f>IF(N28&lt;0.01,0,IF(Q4&lt;C31,H4-C32,0))</f>
        <v>0</v>
      </c>
      <c r="D33" s="79">
        <f>IF(C34&lt;0.01,0,IF(Q4&lt;D31,H4-D32,0))</f>
        <v>0</v>
      </c>
      <c r="E33" s="79">
        <f>IF(D34&lt;0.01,0,IF(Q4&lt;E31,H4-E32,0))</f>
        <v>0</v>
      </c>
      <c r="F33" s="79">
        <f>IF(E34&lt;0.01,0,IF(Q4&lt;F31,H4-F32,0))</f>
        <v>0</v>
      </c>
      <c r="G33" s="79">
        <f>IF(F34&lt;0.01,0,IF(Q4&lt;G31,H4-G32,0))</f>
        <v>0</v>
      </c>
      <c r="H33" s="79">
        <f>IF(G34&lt;0.01,0,IF(Q4&lt;H31,H4-H32,0))</f>
        <v>0</v>
      </c>
      <c r="I33" s="79">
        <f>IF(H34&lt;0.01,0,IF(Q4&lt;I31,H4-I32,0))</f>
        <v>0</v>
      </c>
      <c r="J33" s="79">
        <f>IF(I34&lt;0.01,0,IF(Q4&lt;J31,H4-J32,0))</f>
        <v>0</v>
      </c>
      <c r="K33" s="79">
        <f>IF(J34&lt;0.01,0,IF(Q4&lt;K31,H4-K32,0))</f>
        <v>0</v>
      </c>
      <c r="L33" s="79">
        <f>IF(K34&lt;0.01,0,IF(Q4&lt;L31,H4-L32,0))</f>
        <v>0</v>
      </c>
      <c r="M33" s="79">
        <f>IF(L34&lt;0.01,0,IF(Q4&lt;M31,H4-M32,0))</f>
        <v>0</v>
      </c>
      <c r="N33" s="79">
        <f>IF(M34&lt;0.01,0,IF(Q4&lt;N31,H4-N32,0))</f>
        <v>0</v>
      </c>
      <c r="O33" s="40"/>
      <c r="P33" s="40"/>
      <c r="Q33" s="40"/>
      <c r="R33" s="40"/>
      <c r="S33" s="40"/>
    </row>
    <row r="34" spans="1:19">
      <c r="A34" s="40"/>
      <c r="B34" s="78" t="s">
        <v>144</v>
      </c>
      <c r="C34" s="79">
        <f>IF(Q4&gt;C31,"",IF(Q4=C31,D3,IF(N28-C33&gt;0,N28-C33,0)))</f>
        <v>0</v>
      </c>
      <c r="D34" s="79">
        <f>IF(Q4&gt;D31,"",IF(Q4=D31,D3,IF(C34-D33&gt;0,C34-D33,0)))</f>
        <v>0</v>
      </c>
      <c r="E34" s="79">
        <f>IF(Q4&gt;E31,"",IF(Q4=E31,D3,IF(D34-E33&gt;0,D34-E33,0)))</f>
        <v>0</v>
      </c>
      <c r="F34" s="79">
        <f>IF(Q4&gt;F31,"",IF(Q4=F31,D3,IF(E34-F33&gt;0,E34-F33,0)))</f>
        <v>0</v>
      </c>
      <c r="G34" s="79">
        <f>IF(Q4&gt;G31,"",IF(Q4=G31,D3,IF(F34-G33&gt;0,F34-G33,0)))</f>
        <v>0</v>
      </c>
      <c r="H34" s="79">
        <f>IF(Q4&gt;H31,"",IF(Q4=H31,D3,IF(G34-H33&gt;0,G34-H33,0)))</f>
        <v>0</v>
      </c>
      <c r="I34" s="79">
        <f>IF(Q4&gt;I31,"",IF(Q4=I31,D3,IF(H34-I33&gt;0,H34-I33,0)))</f>
        <v>0</v>
      </c>
      <c r="J34" s="79">
        <f>IF(Q4&gt;J31,"",IF(Q4=J31,D3,IF(I34-J33&gt;0,I34-J33,0)))</f>
        <v>0</v>
      </c>
      <c r="K34" s="79">
        <f>IF(Q4&gt;K31,"",IF(Q4=K31,D3,IF(J34-K33&gt;0,J34-K33,0)))</f>
        <v>0</v>
      </c>
      <c r="L34" s="79">
        <f>IF(Q4&gt;L31,"",IF(Q4=L31,D3,IF(K34-L33&gt;0,K34-L33,0)))</f>
        <v>0</v>
      </c>
      <c r="M34" s="79">
        <f>IF(Q4&gt;M31,"",IF(Q4=M31,D3,IF(L34-M33&gt;0,L34-M33,0)))</f>
        <v>0</v>
      </c>
      <c r="N34" s="79">
        <f>IF(Q4&gt;N31,"",IF(Q4=N31,D3,IF(M34-N33&gt;0,M34-N33,0)))</f>
        <v>0</v>
      </c>
      <c r="O34" s="40"/>
      <c r="P34" s="40"/>
      <c r="Q34" s="40"/>
      <c r="R34" s="40"/>
      <c r="S34" s="40"/>
    </row>
    <row r="35" spans="1:19">
      <c r="A35" s="40"/>
      <c r="B35" s="40"/>
      <c r="C35" s="40"/>
      <c r="D35" s="40"/>
      <c r="E35" s="40"/>
      <c r="F35" s="40"/>
      <c r="G35" s="40"/>
      <c r="H35" s="40"/>
      <c r="I35" s="40"/>
      <c r="J35" s="40"/>
      <c r="K35" s="40"/>
      <c r="L35" s="40"/>
      <c r="M35" s="40"/>
      <c r="N35" s="40"/>
      <c r="O35" s="40"/>
      <c r="P35" s="40"/>
      <c r="Q35" s="40"/>
      <c r="R35" s="40"/>
      <c r="S35" s="40"/>
    </row>
    <row r="36" spans="1:19">
      <c r="A36" s="40"/>
      <c r="B36" s="78" t="s">
        <v>148</v>
      </c>
      <c r="C36" s="40"/>
      <c r="D36" s="40"/>
      <c r="E36" s="40"/>
      <c r="F36" s="40"/>
      <c r="G36" s="40"/>
      <c r="H36" s="40"/>
      <c r="I36" s="40"/>
      <c r="J36" s="40"/>
      <c r="K36" s="40"/>
      <c r="L36" s="40"/>
      <c r="M36" s="40"/>
      <c r="N36" s="40"/>
      <c r="O36" s="40"/>
      <c r="P36" s="40"/>
      <c r="Q36" s="40"/>
      <c r="R36" s="40"/>
      <c r="S36" s="40"/>
    </row>
    <row r="37" spans="1:19">
      <c r="A37" s="40"/>
      <c r="B37" s="78" t="s">
        <v>141</v>
      </c>
      <c r="C37" s="83">
        <f>N31+1</f>
        <v>49</v>
      </c>
      <c r="D37" s="83">
        <f t="shared" ref="D37:N37" si="4">C37+1</f>
        <v>50</v>
      </c>
      <c r="E37" s="83">
        <f t="shared" si="4"/>
        <v>51</v>
      </c>
      <c r="F37" s="83">
        <f t="shared" si="4"/>
        <v>52</v>
      </c>
      <c r="G37" s="83">
        <f t="shared" si="4"/>
        <v>53</v>
      </c>
      <c r="H37" s="83">
        <f t="shared" si="4"/>
        <v>54</v>
      </c>
      <c r="I37" s="83">
        <f t="shared" si="4"/>
        <v>55</v>
      </c>
      <c r="J37" s="83">
        <f t="shared" si="4"/>
        <v>56</v>
      </c>
      <c r="K37" s="83">
        <f t="shared" si="4"/>
        <v>57</v>
      </c>
      <c r="L37" s="83">
        <f t="shared" si="4"/>
        <v>58</v>
      </c>
      <c r="M37" s="83">
        <f t="shared" si="4"/>
        <v>59</v>
      </c>
      <c r="N37" s="83">
        <f t="shared" si="4"/>
        <v>60</v>
      </c>
      <c r="O37" s="40"/>
      <c r="P37" s="40"/>
      <c r="Q37" s="40"/>
      <c r="R37" s="40"/>
      <c r="S37" s="40"/>
    </row>
    <row r="38" spans="1:19">
      <c r="A38" s="40"/>
      <c r="B38" s="78" t="s">
        <v>142</v>
      </c>
      <c r="C38" s="79">
        <f>IF(Q4&lt;C37,N34*D4/12,0)</f>
        <v>0</v>
      </c>
      <c r="D38" s="79">
        <f>IF(Q4&lt;D37,C40*D4/12,0)</f>
        <v>0</v>
      </c>
      <c r="E38" s="79">
        <f>IF(Q4&lt;E37,D40*D4/12,0)</f>
        <v>0</v>
      </c>
      <c r="F38" s="79">
        <f>IF(Q4&lt;F37,E40*D4/12,0)</f>
        <v>0</v>
      </c>
      <c r="G38" s="79">
        <f>IF(Q4&lt;G37,F40*D4/12,0)</f>
        <v>0</v>
      </c>
      <c r="H38" s="79">
        <f>IF(Q4&lt;H37,G40*D4/12,0)</f>
        <v>0</v>
      </c>
      <c r="I38" s="79">
        <f>IF(Q4&lt;I37,H40*D4/12,0)</f>
        <v>0</v>
      </c>
      <c r="J38" s="79">
        <f>IF(Q4&lt;J37,I40*D4/12,0)</f>
        <v>0</v>
      </c>
      <c r="K38" s="79">
        <f>IF(Q4&lt;K37,J40*D4/12,0)</f>
        <v>0</v>
      </c>
      <c r="L38" s="79">
        <f>IF(Q4&lt;L37,K40*D4/12,0)</f>
        <v>0</v>
      </c>
      <c r="M38" s="79">
        <f>IF(Q4&lt;M37,L40*D4/12,0)</f>
        <v>0</v>
      </c>
      <c r="N38" s="79">
        <f>IF(Q4&lt;N37,M40*D4/12,0)</f>
        <v>0</v>
      </c>
      <c r="O38" s="40"/>
      <c r="P38" s="40"/>
      <c r="Q38" s="40"/>
      <c r="R38" s="40"/>
      <c r="S38" s="40"/>
    </row>
    <row r="39" spans="1:19">
      <c r="A39" s="40"/>
      <c r="B39" s="78" t="s">
        <v>143</v>
      </c>
      <c r="C39" s="79">
        <f>IF(N34&lt;0.01,0,IF(Q4&lt;C37,H4-C38,0))</f>
        <v>0</v>
      </c>
      <c r="D39" s="79">
        <f>IF(C40&lt;0.01,0,IF(Q4&lt;D37,H4-D38,0))</f>
        <v>0</v>
      </c>
      <c r="E39" s="79">
        <f>IF(D40&lt;0.01,0,IF(Q4&lt;E37,H4-E38,0))</f>
        <v>0</v>
      </c>
      <c r="F39" s="79">
        <f>IF(E40&lt;0.01,0,IF(Q4&lt;F37,H4-F38,0))</f>
        <v>0</v>
      </c>
      <c r="G39" s="79">
        <f>IF(F40&lt;0.01,0,IF(Q4&lt;G37,H4-G38,0))</f>
        <v>0</v>
      </c>
      <c r="H39" s="79">
        <f>IF(G40&lt;0.01,0,IF(Q4&lt;H37,H4-H38,0))</f>
        <v>0</v>
      </c>
      <c r="I39" s="79">
        <f>IF(H40&lt;0.01,0,IF(Q4&lt;I37,H4-I38,0))</f>
        <v>0</v>
      </c>
      <c r="J39" s="79">
        <f>IF(I40&lt;0.01,0,IF(Q4&lt;J37,H4-J38,0))</f>
        <v>0</v>
      </c>
      <c r="K39" s="79">
        <f>IF(J40&lt;0.01,0,IF(Q4&lt;K37,H4-K38,0))</f>
        <v>0</v>
      </c>
      <c r="L39" s="79">
        <f>IF(K40&lt;0.01,0,IF(Q4&lt;L37,H4-L38,0))</f>
        <v>0</v>
      </c>
      <c r="M39" s="79">
        <f>IF(L40&lt;0.01,0,IF(Q4&lt;M37,H4-M38,0))</f>
        <v>0</v>
      </c>
      <c r="N39" s="79">
        <f>IF(M40&lt;0.01,0,IF(Q4&lt;N37,H4-N38,0))</f>
        <v>0</v>
      </c>
      <c r="O39" s="40"/>
      <c r="P39" s="40"/>
      <c r="Q39" s="40"/>
      <c r="R39" s="40"/>
      <c r="S39" s="40"/>
    </row>
    <row r="40" spans="1:19">
      <c r="A40" s="40"/>
      <c r="B40" s="78" t="s">
        <v>144</v>
      </c>
      <c r="C40" s="79">
        <f>IF(Q4&gt;C37,"",IF(Q4=C37,D3,IF(N34-C39&gt;0,N34-C39,0)))</f>
        <v>0</v>
      </c>
      <c r="D40" s="79">
        <f>IF(Q4&gt;D37,"",IF(Q4=D37,D3,IF(C40-D39&gt;0,C40-D39,0)))</f>
        <v>0</v>
      </c>
      <c r="E40" s="79">
        <f>IF(Q4&gt;E37,"",IF(Q4=E37,D3,IF(D40-E39&gt;0,D40-E39,0)))</f>
        <v>0</v>
      </c>
      <c r="F40" s="79">
        <f>IF(Q4&gt;F37,"",IF(Q4=F37,D3,IF(E40-F39&gt;0,E40-F39,0)))</f>
        <v>0</v>
      </c>
      <c r="G40" s="79">
        <f>IF(Q4&gt;G37,"",IF(Q4=G37,D3,IF(F40-G39&gt;0,F40-G39,0)))</f>
        <v>0</v>
      </c>
      <c r="H40" s="79">
        <f>IF(Q4&gt;H37,"",IF(Q4=H37,D3,IF(G40-H39&gt;0,G40-H39,0)))</f>
        <v>0</v>
      </c>
      <c r="I40" s="79">
        <f>IF(Q4&gt;I37,"",IF(Q4=I37,D3,IF(H40-I39&gt;0,H40-I39,0)))</f>
        <v>0</v>
      </c>
      <c r="J40" s="79">
        <f>IF(Q4&gt;J37,"",IF(Q4=J37,D3,IF(I40-J39&gt;0,I40-J39,0)))</f>
        <v>0</v>
      </c>
      <c r="K40" s="79">
        <f>IF(Q4&gt;K37,"",IF(Q4=K37,D3,IF(J40-K39&gt;0,J40-K39,0)))</f>
        <v>0</v>
      </c>
      <c r="L40" s="79">
        <f>IF(Q4&gt;L37,"",IF(Q4=L37,D3,IF(K40-L39&gt;0,K40-L39,0)))</f>
        <v>0</v>
      </c>
      <c r="M40" s="79">
        <f>IF(Q4&gt;M37,"",IF(Q4=M37,D3,IF(L40-M39&gt;0,L40-M39,0)))</f>
        <v>0</v>
      </c>
      <c r="N40" s="79">
        <f>IF(Q4&gt;N37,"",IF(Q4=N37,D3,IF(M40-N39&gt;0,M40-N39,0)))</f>
        <v>0</v>
      </c>
      <c r="O40" s="40"/>
      <c r="P40" s="40"/>
      <c r="Q40" s="40"/>
      <c r="R40" s="40"/>
      <c r="S40" s="40"/>
    </row>
    <row r="41" spans="1:19">
      <c r="A41" s="40"/>
      <c r="B41" s="85" t="str">
        <f>Inputs!B27</f>
        <v xml:space="preserve">   Commercial Bank Loan 2</v>
      </c>
      <c r="C41" s="40"/>
      <c r="D41" s="40"/>
      <c r="E41" s="40"/>
      <c r="F41" s="40"/>
      <c r="G41" s="40"/>
      <c r="H41" s="40"/>
      <c r="I41" s="40"/>
      <c r="J41" s="40"/>
      <c r="K41" s="40"/>
      <c r="L41" s="40"/>
      <c r="M41" s="40"/>
      <c r="N41" s="40"/>
      <c r="O41" s="40"/>
      <c r="P41" s="40"/>
      <c r="Q41" s="40"/>
      <c r="R41" s="40"/>
      <c r="S41" s="40"/>
    </row>
    <row r="42" spans="1:19">
      <c r="A42" s="40"/>
      <c r="B42" s="78" t="s">
        <v>128</v>
      </c>
      <c r="C42" s="40"/>
      <c r="D42" s="40"/>
      <c r="E42" s="40"/>
      <c r="F42" s="40"/>
      <c r="G42" s="40"/>
      <c r="H42" s="40"/>
      <c r="I42" s="40"/>
      <c r="J42" s="40"/>
      <c r="K42" s="40"/>
      <c r="L42" s="40"/>
      <c r="M42" s="40"/>
      <c r="N42" s="40"/>
      <c r="O42" s="40"/>
      <c r="P42" s="40"/>
      <c r="Q42" s="79">
        <v>0</v>
      </c>
      <c r="R42" s="40"/>
      <c r="S42" s="40"/>
    </row>
    <row r="43" spans="1:19">
      <c r="A43" s="40"/>
      <c r="B43" s="78" t="s">
        <v>129</v>
      </c>
      <c r="C43" s="40"/>
      <c r="D43" s="68">
        <f>Inputs!C27</f>
        <v>0</v>
      </c>
      <c r="E43" s="40"/>
      <c r="F43" s="78" t="s">
        <v>130</v>
      </c>
      <c r="G43" s="40"/>
      <c r="H43" s="80">
        <f>H44*12</f>
        <v>0</v>
      </c>
      <c r="I43" s="40"/>
      <c r="J43" s="40"/>
      <c r="K43" s="40"/>
      <c r="L43" s="40"/>
      <c r="M43" s="40"/>
      <c r="N43" s="40"/>
      <c r="O43" s="40"/>
      <c r="P43" s="40"/>
      <c r="Q43" s="40"/>
      <c r="R43" s="40"/>
      <c r="S43" s="40"/>
    </row>
    <row r="44" spans="1:19">
      <c r="A44" s="40"/>
      <c r="B44" s="78" t="s">
        <v>131</v>
      </c>
      <c r="C44" s="40"/>
      <c r="D44" s="81">
        <f>Inputs!D27</f>
        <v>0</v>
      </c>
      <c r="E44" s="40"/>
      <c r="F44" s="78" t="s">
        <v>132</v>
      </c>
      <c r="G44" s="40"/>
      <c r="H44" s="80">
        <f>PMT(D44/12,D45*12,-D43)</f>
        <v>0</v>
      </c>
      <c r="I44" s="40"/>
      <c r="J44" s="40"/>
      <c r="K44" s="40"/>
      <c r="L44" s="40"/>
      <c r="M44" s="40"/>
      <c r="N44" s="40"/>
      <c r="O44" s="78" t="s">
        <v>133</v>
      </c>
      <c r="P44" s="40"/>
      <c r="Q44" s="82">
        <v>0</v>
      </c>
      <c r="R44" s="40"/>
      <c r="S44" s="40"/>
    </row>
    <row r="45" spans="1:19">
      <c r="A45" s="40"/>
      <c r="B45" s="78" t="s">
        <v>134</v>
      </c>
      <c r="C45" s="40"/>
      <c r="D45" s="82">
        <f>Inputs!E27</f>
        <v>20</v>
      </c>
      <c r="E45" s="40"/>
      <c r="F45" s="40"/>
      <c r="G45" s="40"/>
      <c r="H45" s="40"/>
      <c r="I45" s="40"/>
      <c r="J45" s="40"/>
      <c r="K45" s="40"/>
      <c r="L45" s="40"/>
      <c r="M45" s="40"/>
      <c r="N45" s="40"/>
      <c r="O45" s="40"/>
      <c r="P45" s="40"/>
      <c r="Q45" s="79">
        <f>IF(Q44&gt;Q42,"",IF(Q44=Q42,D43,"NEGATIVE TERM"))</f>
        <v>0</v>
      </c>
      <c r="R45" s="40"/>
      <c r="S45" s="40"/>
    </row>
    <row r="46" spans="1:19">
      <c r="A46" s="40"/>
      <c r="B46" s="40"/>
      <c r="C46" s="40"/>
      <c r="D46" s="40"/>
      <c r="E46" s="40"/>
      <c r="F46" s="40"/>
      <c r="G46" s="40"/>
      <c r="H46" s="40"/>
      <c r="I46" s="40"/>
      <c r="J46" s="40"/>
      <c r="K46" s="40"/>
      <c r="L46" s="40"/>
      <c r="M46" s="40"/>
      <c r="N46" s="40"/>
      <c r="O46" s="40"/>
      <c r="P46" s="40"/>
      <c r="Q46" s="40"/>
      <c r="R46" s="40"/>
      <c r="S46" s="40"/>
    </row>
    <row r="47" spans="1:19">
      <c r="A47" s="40"/>
      <c r="B47" s="78" t="s">
        <v>135</v>
      </c>
      <c r="C47" s="83">
        <v>1</v>
      </c>
      <c r="D47" s="83">
        <v>2</v>
      </c>
      <c r="E47" s="83">
        <v>3</v>
      </c>
      <c r="F47" s="83">
        <v>4</v>
      </c>
      <c r="G47" s="83">
        <v>5</v>
      </c>
      <c r="H47" s="84" t="s">
        <v>136</v>
      </c>
      <c r="I47" s="40"/>
      <c r="J47" s="40"/>
      <c r="K47" s="40"/>
      <c r="L47" s="40"/>
      <c r="M47" s="40"/>
      <c r="N47" s="40"/>
      <c r="O47" s="40"/>
      <c r="P47" s="40"/>
      <c r="Q47" s="40"/>
      <c r="R47" s="40"/>
      <c r="S47" s="40"/>
    </row>
    <row r="48" spans="1:19" ht="12">
      <c r="A48" s="40"/>
      <c r="B48" s="78" t="s">
        <v>137</v>
      </c>
      <c r="C48" s="79">
        <f>SUM(C54:N54)</f>
        <v>0</v>
      </c>
      <c r="D48" s="79">
        <f>SUM(C60:N60)</f>
        <v>0</v>
      </c>
      <c r="E48" s="86">
        <f>SUM(C66:N66)</f>
        <v>0</v>
      </c>
      <c r="F48" s="79">
        <f>SUM(C72:N72)</f>
        <v>0</v>
      </c>
      <c r="G48" s="79">
        <f>SUM(C78:N78)</f>
        <v>0</v>
      </c>
      <c r="H48" s="79">
        <f>SUM(C48:G48)</f>
        <v>0</v>
      </c>
      <c r="I48" s="40"/>
      <c r="J48" s="40"/>
      <c r="K48" s="40"/>
      <c r="L48" s="40"/>
      <c r="M48" s="40"/>
      <c r="N48" s="40"/>
      <c r="O48" s="40"/>
      <c r="P48" s="40"/>
      <c r="Q48" s="40"/>
      <c r="R48" s="40"/>
      <c r="S48" s="40"/>
    </row>
    <row r="49" spans="1:19">
      <c r="A49" s="40"/>
      <c r="B49" s="78" t="s">
        <v>138</v>
      </c>
      <c r="C49" s="79">
        <f>SUM(C55:N55)</f>
        <v>0</v>
      </c>
      <c r="D49" s="79">
        <f>SUM(C61:N61)</f>
        <v>0</v>
      </c>
      <c r="E49" s="79">
        <f>SUM(C67:N67)</f>
        <v>0</v>
      </c>
      <c r="F49" s="79">
        <f>SUM(C73:N73)</f>
        <v>0</v>
      </c>
      <c r="G49" s="79">
        <f>SUM(C79:N79)</f>
        <v>0</v>
      </c>
      <c r="H49" s="79">
        <f>SUM(C49:G49)</f>
        <v>0</v>
      </c>
      <c r="I49" s="40"/>
      <c r="J49" s="40"/>
      <c r="K49" s="40"/>
      <c r="L49" s="40"/>
      <c r="M49" s="40"/>
      <c r="N49" s="40"/>
      <c r="O49" s="40"/>
      <c r="P49" s="40"/>
      <c r="Q49" s="40"/>
      <c r="R49" s="40"/>
      <c r="S49" s="40"/>
    </row>
    <row r="50" spans="1:19">
      <c r="A50" s="40"/>
      <c r="B50" s="78" t="s">
        <v>139</v>
      </c>
      <c r="C50" s="79">
        <f>D43-C49</f>
        <v>0</v>
      </c>
      <c r="D50" s="79">
        <f>C50-D49</f>
        <v>0</v>
      </c>
      <c r="E50" s="79">
        <f>D50-E49</f>
        <v>0</v>
      </c>
      <c r="F50" s="79">
        <f>E50-F49</f>
        <v>0</v>
      </c>
      <c r="G50" s="79">
        <f>F50-G49</f>
        <v>0</v>
      </c>
      <c r="H50" s="40"/>
      <c r="I50" s="40"/>
      <c r="J50" s="40"/>
      <c r="K50" s="40"/>
      <c r="L50" s="40"/>
      <c r="M50" s="40"/>
      <c r="N50" s="40"/>
      <c r="O50" s="40"/>
      <c r="P50" s="40"/>
      <c r="Q50" s="40"/>
      <c r="R50" s="40"/>
      <c r="S50" s="40"/>
    </row>
    <row r="51" spans="1:19">
      <c r="A51" s="40"/>
      <c r="B51" s="40"/>
      <c r="C51" s="40"/>
      <c r="D51" s="40"/>
      <c r="E51" s="40"/>
      <c r="F51" s="40"/>
      <c r="G51" s="40"/>
      <c r="H51" s="40"/>
      <c r="I51" s="40"/>
      <c r="J51" s="40"/>
      <c r="K51" s="40"/>
      <c r="L51" s="40"/>
      <c r="M51" s="40"/>
      <c r="N51" s="40"/>
      <c r="O51" s="40"/>
      <c r="P51" s="40"/>
      <c r="Q51" s="40"/>
      <c r="R51" s="40"/>
      <c r="S51" s="40"/>
    </row>
    <row r="52" spans="1:19">
      <c r="A52" s="40"/>
      <c r="B52" s="78" t="s">
        <v>140</v>
      </c>
      <c r="C52" s="78"/>
      <c r="D52" s="78"/>
      <c r="E52" s="78"/>
      <c r="F52" s="78"/>
      <c r="G52" s="78"/>
      <c r="H52" s="78"/>
      <c r="I52" s="78"/>
      <c r="J52" s="78"/>
      <c r="K52" s="78"/>
      <c r="L52" s="78"/>
      <c r="M52" s="78"/>
      <c r="N52" s="78"/>
      <c r="O52" s="40"/>
      <c r="P52" s="40"/>
      <c r="Q52" s="40"/>
      <c r="R52" s="40"/>
      <c r="S52" s="40"/>
    </row>
    <row r="53" spans="1:19">
      <c r="A53" s="40"/>
      <c r="B53" s="78" t="s">
        <v>141</v>
      </c>
      <c r="C53" s="83">
        <v>1</v>
      </c>
      <c r="D53" s="83">
        <f t="shared" ref="D53:N53" si="5">C53+1</f>
        <v>2</v>
      </c>
      <c r="E53" s="83">
        <f t="shared" si="5"/>
        <v>3</v>
      </c>
      <c r="F53" s="83">
        <f t="shared" si="5"/>
        <v>4</v>
      </c>
      <c r="G53" s="83">
        <f t="shared" si="5"/>
        <v>5</v>
      </c>
      <c r="H53" s="83">
        <f t="shared" si="5"/>
        <v>6</v>
      </c>
      <c r="I53" s="83">
        <f t="shared" si="5"/>
        <v>7</v>
      </c>
      <c r="J53" s="83">
        <f t="shared" si="5"/>
        <v>8</v>
      </c>
      <c r="K53" s="83">
        <f t="shared" si="5"/>
        <v>9</v>
      </c>
      <c r="L53" s="83">
        <f t="shared" si="5"/>
        <v>10</v>
      </c>
      <c r="M53" s="83">
        <f t="shared" si="5"/>
        <v>11</v>
      </c>
      <c r="N53" s="83">
        <f t="shared" si="5"/>
        <v>12</v>
      </c>
      <c r="O53" s="40"/>
      <c r="P53" s="40"/>
      <c r="Q53" s="40"/>
      <c r="R53" s="40"/>
      <c r="S53" s="40"/>
    </row>
    <row r="54" spans="1:19">
      <c r="A54" s="40"/>
      <c r="B54" s="78" t="s">
        <v>142</v>
      </c>
      <c r="C54" s="79">
        <f>IF(Q44&lt;C53,Q45*D44/12,0)</f>
        <v>0</v>
      </c>
      <c r="D54" s="79">
        <f>IF(Q44&lt;D53,C56*D44/12,0)</f>
        <v>0</v>
      </c>
      <c r="E54" s="79">
        <f>IF(Q44&lt;E53,D56*D44/12,0)</f>
        <v>0</v>
      </c>
      <c r="F54" s="79">
        <f>IF(Q44&lt;F53,E56*D44/12,0)</f>
        <v>0</v>
      </c>
      <c r="G54" s="79">
        <f>IF(Q44&lt;G53,F56*D44/12,0)</f>
        <v>0</v>
      </c>
      <c r="H54" s="79">
        <f>IF(Q44&lt;H53,G56*D44/12,0)</f>
        <v>0</v>
      </c>
      <c r="I54" s="79">
        <f>IF(Q44&lt;I53,H56*D44/12,0)</f>
        <v>0</v>
      </c>
      <c r="J54" s="79">
        <f>IF(Q44&lt;J53,I56*D44/12,0)</f>
        <v>0</v>
      </c>
      <c r="K54" s="79">
        <f>IF(Q44&lt;K53,J56*D44/12,0)</f>
        <v>0</v>
      </c>
      <c r="L54" s="79">
        <f>IF(Q44&lt;L53,K56*D44/12,0)</f>
        <v>0</v>
      </c>
      <c r="M54" s="79">
        <f>IF(Q44&lt;M53,L56*D44/12,0)</f>
        <v>0</v>
      </c>
      <c r="N54" s="79">
        <f>IF(Q44&lt;N53,M56*D44/12,0)</f>
        <v>0</v>
      </c>
      <c r="O54" s="40"/>
      <c r="P54" s="40"/>
      <c r="Q54" s="40"/>
      <c r="R54" s="40"/>
      <c r="S54" s="40"/>
    </row>
    <row r="55" spans="1:19">
      <c r="A55" s="40"/>
      <c r="B55" s="78" t="s">
        <v>143</v>
      </c>
      <c r="C55" s="79">
        <f>IF(Q44&lt;C53,H44-C54,0)</f>
        <v>0</v>
      </c>
      <c r="D55" s="79">
        <f>IF(C56&lt;0.01,0,IF(Q44&lt;D53,H44-D54,0))</f>
        <v>0</v>
      </c>
      <c r="E55" s="79">
        <f>IF(D56&lt;0.01,0,IF(Q44&lt;E53,H44-E54,0))</f>
        <v>0</v>
      </c>
      <c r="F55" s="79">
        <f>IF(E56&lt;0.01,0,IF(Q44&lt;F53,H44-F54,0))</f>
        <v>0</v>
      </c>
      <c r="G55" s="79">
        <f>IF(F56&lt;0.01,0,IF(Q44&lt;G53,H44-G54,0))</f>
        <v>0</v>
      </c>
      <c r="H55" s="79">
        <f>IF(G56&lt;0.01,0,IF(Q44&lt;H53,H44-H54,0))</f>
        <v>0</v>
      </c>
      <c r="I55" s="79">
        <f>IF(H56&lt;0.01,0,IF(Q44&lt;I53,H44-I54,0))</f>
        <v>0</v>
      </c>
      <c r="J55" s="79">
        <f>IF(I56&lt;0.01,0,IF(Q44&lt;J53,H44-J54,0))</f>
        <v>0</v>
      </c>
      <c r="K55" s="79">
        <f>IF(J56&lt;0.01,0,IF(Q44&lt;K53,H44-K54,0))</f>
        <v>0</v>
      </c>
      <c r="L55" s="79">
        <f>IF(K56&lt;0.01,0,IF(Q44&lt;L53,H44-L54,0))</f>
        <v>0</v>
      </c>
      <c r="M55" s="79">
        <f>IF(L56&lt;0.01,0,IF(Q44&lt;M53,H44-M54,0))</f>
        <v>0</v>
      </c>
      <c r="N55" s="79">
        <f>IF(M56&lt;0.01,0,IF(Q44&lt;N53,H44-N54,0))</f>
        <v>0</v>
      </c>
      <c r="O55" s="40"/>
      <c r="P55" s="40"/>
      <c r="Q55" s="40"/>
      <c r="R55" s="40"/>
      <c r="S55" s="40"/>
    </row>
    <row r="56" spans="1:19">
      <c r="A56" s="40"/>
      <c r="B56" s="78" t="s">
        <v>144</v>
      </c>
      <c r="C56" s="79">
        <f>IF(Q44&gt;C53,"",IF(Q44=C53,D43,IF(Q45-C55&gt;0,Q45-C55,0)))</f>
        <v>0</v>
      </c>
      <c r="D56" s="79">
        <f>IF(Q44&gt;D53,"",IF(Q44=D53,D43,IF(C56-D55&gt;0,C56-D55,0)))</f>
        <v>0</v>
      </c>
      <c r="E56" s="79">
        <f>IF(Q44&gt;E53,"",IF(Q44=E53,D43,IF(D56-E55&gt;0,D56-E55,0)))</f>
        <v>0</v>
      </c>
      <c r="F56" s="79">
        <f>IF(Q44&gt;F53,"",IF(Q44=F53,D43,IF(E56-F55&gt;0,E56-F55,0)))</f>
        <v>0</v>
      </c>
      <c r="G56" s="79">
        <f>IF(Q44&gt;G53,"",IF(Q44=G53,D43,IF(F56-G55&gt;0,F56-G55,0)))</f>
        <v>0</v>
      </c>
      <c r="H56" s="79">
        <f>IF(Q44&gt;H53,"",IF(Q44=H53,D43,IF(G56-H55,G56-H55,0)))</f>
        <v>0</v>
      </c>
      <c r="I56" s="79">
        <f>IF(Q44&gt;I53,"",IF(Q44=I53,D43,IF(H56-I55&gt;0,H56-I55,0)))</f>
        <v>0</v>
      </c>
      <c r="J56" s="79">
        <f>IF(Q44&gt;J53,"",IF(Q44=J53,D43,IF(I56-J55&gt;0,I56-J55,0)))</f>
        <v>0</v>
      </c>
      <c r="K56" s="79">
        <f>IF(Q44&gt;K53,"",IF(Q44=K53,D43,IF(J56-K55&gt;0,J56-K55,0)))</f>
        <v>0</v>
      </c>
      <c r="L56" s="79">
        <f>IF(Q44&gt;L53,"",IF(Q44=L53,D43,IF(K56-L55&gt;0,K56-L55,0)))</f>
        <v>0</v>
      </c>
      <c r="M56" s="79">
        <f>IF(Q44&gt;M53,"",IF(Q44=M53,D43,IF(L56-M55&gt;0,L56-M55,0)))</f>
        <v>0</v>
      </c>
      <c r="N56" s="79">
        <f>IF(Q44&gt;N53,"",IF(Q44=N53,D43,IF(M56-N55&gt;0,M56-N55,0)))</f>
        <v>0</v>
      </c>
      <c r="O56" s="40"/>
      <c r="P56" s="40"/>
      <c r="Q56" s="40"/>
      <c r="R56" s="40"/>
      <c r="S56" s="40"/>
    </row>
    <row r="57" spans="1:19">
      <c r="A57" s="40"/>
      <c r="B57" s="40"/>
      <c r="C57" s="40"/>
      <c r="D57" s="40"/>
      <c r="E57" s="40"/>
      <c r="F57" s="40"/>
      <c r="G57" s="40"/>
      <c r="H57" s="40"/>
      <c r="I57" s="40"/>
      <c r="J57" s="40"/>
      <c r="K57" s="40"/>
      <c r="L57" s="40"/>
      <c r="M57" s="40"/>
      <c r="N57" s="40"/>
      <c r="O57" s="40"/>
      <c r="P57" s="40"/>
      <c r="Q57" s="40"/>
      <c r="R57" s="40"/>
      <c r="S57" s="40"/>
    </row>
    <row r="58" spans="1:19">
      <c r="A58" s="40"/>
      <c r="B58" s="78" t="s">
        <v>145</v>
      </c>
      <c r="C58" s="40"/>
      <c r="D58" s="40"/>
      <c r="E58" s="40"/>
      <c r="F58" s="40"/>
      <c r="G58" s="40"/>
      <c r="H58" s="40"/>
      <c r="I58" s="40"/>
      <c r="J58" s="40"/>
      <c r="K58" s="40"/>
      <c r="L58" s="40"/>
      <c r="M58" s="40"/>
      <c r="N58" s="40"/>
      <c r="O58" s="40"/>
      <c r="P58" s="40"/>
      <c r="Q58" s="40"/>
      <c r="R58" s="40"/>
      <c r="S58" s="40"/>
    </row>
    <row r="59" spans="1:19">
      <c r="A59" s="40"/>
      <c r="B59" s="78" t="s">
        <v>141</v>
      </c>
      <c r="C59" s="83">
        <f>N53+1</f>
        <v>13</v>
      </c>
      <c r="D59" s="83">
        <f t="shared" ref="D59:N59" si="6">C59+1</f>
        <v>14</v>
      </c>
      <c r="E59" s="83">
        <f t="shared" si="6"/>
        <v>15</v>
      </c>
      <c r="F59" s="83">
        <f t="shared" si="6"/>
        <v>16</v>
      </c>
      <c r="G59" s="83">
        <f t="shared" si="6"/>
        <v>17</v>
      </c>
      <c r="H59" s="83">
        <f t="shared" si="6"/>
        <v>18</v>
      </c>
      <c r="I59" s="83">
        <f t="shared" si="6"/>
        <v>19</v>
      </c>
      <c r="J59" s="83">
        <f t="shared" si="6"/>
        <v>20</v>
      </c>
      <c r="K59" s="83">
        <f t="shared" si="6"/>
        <v>21</v>
      </c>
      <c r="L59" s="83">
        <f t="shared" si="6"/>
        <v>22</v>
      </c>
      <c r="M59" s="83">
        <f t="shared" si="6"/>
        <v>23</v>
      </c>
      <c r="N59" s="83">
        <f t="shared" si="6"/>
        <v>24</v>
      </c>
      <c r="O59" s="40"/>
      <c r="P59" s="40"/>
      <c r="Q59" s="40"/>
      <c r="R59" s="40"/>
      <c r="S59" s="40"/>
    </row>
    <row r="60" spans="1:19">
      <c r="A60" s="40"/>
      <c r="B60" s="78" t="s">
        <v>142</v>
      </c>
      <c r="C60" s="79">
        <f>IF(Q44&lt;C59,N56*D44/12,0)</f>
        <v>0</v>
      </c>
      <c r="D60" s="79">
        <f>IF(Q44&lt;D59,C62*D44/12,0)</f>
        <v>0</v>
      </c>
      <c r="E60" s="79">
        <f>IF(Q44&lt;E59,D62*D44/12,0)</f>
        <v>0</v>
      </c>
      <c r="F60" s="79">
        <f>IF(Q44&lt;F59,E62*D44/12,0)</f>
        <v>0</v>
      </c>
      <c r="G60" s="79">
        <f>IF(Q44&lt;G59,F62*D44/12,0)</f>
        <v>0</v>
      </c>
      <c r="H60" s="79">
        <f>IF(Q44&lt;H59,G62*D44/12,0)</f>
        <v>0</v>
      </c>
      <c r="I60" s="79">
        <f>IF(Q44&lt;I59,H62*D44/12,0)</f>
        <v>0</v>
      </c>
      <c r="J60" s="79">
        <f>IF(Q44&lt;J59,I62*D44/12,0)</f>
        <v>0</v>
      </c>
      <c r="K60" s="79">
        <f>IF(Q44&lt;K59,J62*D44/12,0)</f>
        <v>0</v>
      </c>
      <c r="L60" s="79">
        <f>IF(Q44&lt;L59,K62*D44/12,0)</f>
        <v>0</v>
      </c>
      <c r="M60" s="79">
        <f>IF(Q44&lt;M59,L62*D44/12,0)</f>
        <v>0</v>
      </c>
      <c r="N60" s="79">
        <f>IF(Q44&lt;N59,M62*D44/12,0)</f>
        <v>0</v>
      </c>
      <c r="O60" s="40"/>
      <c r="P60" s="40"/>
      <c r="Q60" s="40"/>
      <c r="R60" s="40"/>
      <c r="S60" s="40"/>
    </row>
    <row r="61" spans="1:19">
      <c r="A61" s="40"/>
      <c r="B61" s="78" t="s">
        <v>143</v>
      </c>
      <c r="C61" s="79">
        <f>IF(N56&lt;0.01,0,IF(Q44&lt;C59,H44-C60,0))</f>
        <v>0</v>
      </c>
      <c r="D61" s="79">
        <f>IF(C62&lt;0.01,0,IF(Q44&lt;D59,H44-D60,0))</f>
        <v>0</v>
      </c>
      <c r="E61" s="79">
        <f>IF(D62&lt;0.01,0,IF(Q44&lt;E59,H44-E60,0))</f>
        <v>0</v>
      </c>
      <c r="F61" s="79">
        <f>IF(E62&lt;0.01,0,IF(Q44&lt;F59,H44-F60,0))</f>
        <v>0</v>
      </c>
      <c r="G61" s="79">
        <f>IF(F62&lt;0.01,0,IF(Q44&lt;G59,H44-G60,0))</f>
        <v>0</v>
      </c>
      <c r="H61" s="79">
        <f>IF(G62&lt;0.01,0,IF(Q44&lt;H59,H44-H60,0))</f>
        <v>0</v>
      </c>
      <c r="I61" s="79">
        <f>IF(H62&lt;0.01,0,IF(Q44&lt;I59,H44-I60,0))</f>
        <v>0</v>
      </c>
      <c r="J61" s="79">
        <f>IF(I62&lt;0.01,0,IF(Q44&lt;J59,H44-J60,0))</f>
        <v>0</v>
      </c>
      <c r="K61" s="79">
        <f>IF(J62&lt;0.01,0,IF(Q44&lt;K59,H44-K60,0))</f>
        <v>0</v>
      </c>
      <c r="L61" s="79">
        <f>IF(K62&lt;0.01,0,IF(Q44&lt;L59,H44-L60,0))</f>
        <v>0</v>
      </c>
      <c r="M61" s="79">
        <f>IF(L62&lt;0.01,0,IF(Q44&lt;M59,H44-M60,0))</f>
        <v>0</v>
      </c>
      <c r="N61" s="79">
        <f>IF(M62&lt;0.01,0,IF(Q44&lt;N59,H44-N60,0))</f>
        <v>0</v>
      </c>
      <c r="O61" s="40"/>
      <c r="P61" s="40"/>
      <c r="Q61" s="40"/>
      <c r="R61" s="40"/>
      <c r="S61" s="40"/>
    </row>
    <row r="62" spans="1:19">
      <c r="A62" s="40"/>
      <c r="B62" s="78" t="s">
        <v>144</v>
      </c>
      <c r="C62" s="79">
        <f>IF(Q44&gt;C59,"",IF(Q44=C59,D43,IF(N56-C61&gt;0,N56-C61,0)))</f>
        <v>0</v>
      </c>
      <c r="D62" s="79">
        <f>IF(Q44&gt;D59,"",IF(Q44=D59,D43,IF(C62-D61&gt;0,C62-D61,0)))</f>
        <v>0</v>
      </c>
      <c r="E62" s="79">
        <f>IF(Q44&gt;E59,"",IF(Q44=E59,D43,IF(D62-E61&gt;0,D62-E61,0)))</f>
        <v>0</v>
      </c>
      <c r="F62" s="79">
        <f>IF(Q44&gt;F59,"",IF(Q44=F59,D43,IF(E62-F61&gt;0,E62-F61,0)))</f>
        <v>0</v>
      </c>
      <c r="G62" s="79">
        <f>IF(Q44&gt;G59,"",IF(Q44=G59,D43,IF(F62-G61&gt;0,F62-G61,0)))</f>
        <v>0</v>
      </c>
      <c r="H62" s="79">
        <f>IF(Q44&gt;H59,"",IF(Q44=H59,D43,IF(G62-H61&gt;0,G62-H61,0)))</f>
        <v>0</v>
      </c>
      <c r="I62" s="79">
        <f>IF(Q44&gt;I59,"",IF(Q44=I59,D43,IF(H62-I61&gt;0,H62-I61,0)))</f>
        <v>0</v>
      </c>
      <c r="J62" s="79">
        <f>IF(Q44&gt;J59,"",IF(Q44=J59,D43,IF(I62-J61&gt;0,I62-J61,0)))</f>
        <v>0</v>
      </c>
      <c r="K62" s="79">
        <f>IF(Q44&gt;K59,"",IF(Q44=K59,D43,IF(J62-K61&gt;0,J62-K61,0)))</f>
        <v>0</v>
      </c>
      <c r="L62" s="79">
        <f>IF(Q44&gt;L59,"",IF(Q44=L59,D43,IF(K62-L61&gt;0,K62-L61,0)))</f>
        <v>0</v>
      </c>
      <c r="M62" s="79">
        <f>IF(Q44&gt;M59,"",IF(Q44=M59,D43,IF(L62-M61&gt;0,L62-M61,0)))</f>
        <v>0</v>
      </c>
      <c r="N62" s="79">
        <f>IF(Q44&gt;N59,"",IF(Q44=N59,D43,IF(M62-N61&gt;0,M62-N61,0)))</f>
        <v>0</v>
      </c>
      <c r="O62" s="40"/>
      <c r="P62" s="40"/>
      <c r="Q62" s="40"/>
      <c r="R62" s="40"/>
      <c r="S62" s="40"/>
    </row>
    <row r="63" spans="1:19">
      <c r="A63" s="40"/>
      <c r="B63" s="40"/>
      <c r="C63" s="40"/>
      <c r="D63" s="40"/>
      <c r="E63" s="40"/>
      <c r="F63" s="40"/>
      <c r="G63" s="40"/>
      <c r="H63" s="40"/>
      <c r="I63" s="40"/>
      <c r="J63" s="40"/>
      <c r="K63" s="40"/>
      <c r="L63" s="40"/>
      <c r="M63" s="40"/>
      <c r="N63" s="40"/>
      <c r="O63" s="40"/>
      <c r="P63" s="40"/>
      <c r="Q63" s="40"/>
      <c r="R63" s="40"/>
      <c r="S63" s="40"/>
    </row>
    <row r="64" spans="1:19">
      <c r="A64" s="40"/>
      <c r="B64" s="78" t="s">
        <v>146</v>
      </c>
      <c r="C64" s="40"/>
      <c r="D64" s="40"/>
      <c r="E64" s="40"/>
      <c r="F64" s="40"/>
      <c r="G64" s="40"/>
      <c r="H64" s="40"/>
      <c r="I64" s="40"/>
      <c r="J64" s="40"/>
      <c r="K64" s="40"/>
      <c r="L64" s="40"/>
      <c r="M64" s="40"/>
      <c r="N64" s="40"/>
      <c r="O64" s="40"/>
      <c r="P64" s="40"/>
      <c r="Q64" s="40"/>
      <c r="R64" s="40"/>
      <c r="S64" s="40"/>
    </row>
    <row r="65" spans="1:19">
      <c r="A65" s="40"/>
      <c r="B65" s="78" t="s">
        <v>141</v>
      </c>
      <c r="C65" s="83">
        <f>N59+1</f>
        <v>25</v>
      </c>
      <c r="D65" s="83">
        <f t="shared" ref="D65:N65" si="7">C65+1</f>
        <v>26</v>
      </c>
      <c r="E65" s="83">
        <f t="shared" si="7"/>
        <v>27</v>
      </c>
      <c r="F65" s="83">
        <f t="shared" si="7"/>
        <v>28</v>
      </c>
      <c r="G65" s="83">
        <f t="shared" si="7"/>
        <v>29</v>
      </c>
      <c r="H65" s="83">
        <f t="shared" si="7"/>
        <v>30</v>
      </c>
      <c r="I65" s="83">
        <f t="shared" si="7"/>
        <v>31</v>
      </c>
      <c r="J65" s="83">
        <f t="shared" si="7"/>
        <v>32</v>
      </c>
      <c r="K65" s="83">
        <f t="shared" si="7"/>
        <v>33</v>
      </c>
      <c r="L65" s="83">
        <f t="shared" si="7"/>
        <v>34</v>
      </c>
      <c r="M65" s="83">
        <f t="shared" si="7"/>
        <v>35</v>
      </c>
      <c r="N65" s="83">
        <f t="shared" si="7"/>
        <v>36</v>
      </c>
      <c r="O65" s="40"/>
      <c r="P65" s="40"/>
      <c r="Q65" s="40"/>
      <c r="R65" s="40"/>
      <c r="S65" s="40"/>
    </row>
    <row r="66" spans="1:19">
      <c r="A66" s="40"/>
      <c r="B66" s="78" t="s">
        <v>142</v>
      </c>
      <c r="C66" s="79">
        <f>IF(Q44&lt;C65,N62*D44/12,0)</f>
        <v>0</v>
      </c>
      <c r="D66" s="79">
        <f>IF(Q44&lt;D65,C68*D44/12,0)</f>
        <v>0</v>
      </c>
      <c r="E66" s="79">
        <f>IF(Q44&lt;E65,D68*D44/12,0)</f>
        <v>0</v>
      </c>
      <c r="F66" s="79">
        <f>IF(Q44&lt;F65,E68*D44/12,0)</f>
        <v>0</v>
      </c>
      <c r="G66" s="79">
        <f>IF(Q44&lt;G65,F68*D44/12,0)</f>
        <v>0</v>
      </c>
      <c r="H66" s="79">
        <f>IF(Q44&lt;H65,G68*D44/12,0)</f>
        <v>0</v>
      </c>
      <c r="I66" s="79">
        <f>IF(Q44&lt;I65,H68*D44/12,0)</f>
        <v>0</v>
      </c>
      <c r="J66" s="79">
        <f>IF(Q44&lt;J65,I68*D44/12,0)</f>
        <v>0</v>
      </c>
      <c r="K66" s="79">
        <f>IF(Q44&lt;K65,J68*D44/12,0)</f>
        <v>0</v>
      </c>
      <c r="L66" s="79">
        <f>IF(Q44&lt;L65,K68*D44/12,0)</f>
        <v>0</v>
      </c>
      <c r="M66" s="79">
        <f>IF(Q44&lt;M65,L68*D44/12,0)</f>
        <v>0</v>
      </c>
      <c r="N66" s="79">
        <f>IF(Q44&lt;N65,M68*D44/12,0)</f>
        <v>0</v>
      </c>
      <c r="O66" s="40"/>
      <c r="P66" s="40"/>
      <c r="Q66" s="40"/>
      <c r="R66" s="40"/>
      <c r="S66" s="40"/>
    </row>
    <row r="67" spans="1:19">
      <c r="A67" s="40"/>
      <c r="B67" s="78" t="s">
        <v>143</v>
      </c>
      <c r="C67" s="79">
        <f>IF(N62&lt;0.01,0,IF(Q44&lt;C65,H44-C66,0))</f>
        <v>0</v>
      </c>
      <c r="D67" s="79">
        <f>IF(C68&lt;0.01,0,IF(Q44&lt;D65,H44-D66,0))</f>
        <v>0</v>
      </c>
      <c r="E67" s="79">
        <f>IF(D68&lt;0.01,0,IF(Q44&lt;E65,H44-E66,0))</f>
        <v>0</v>
      </c>
      <c r="F67" s="79">
        <f>IF(E68&lt;0.01,0,IF(Q44&lt;F65,H44-F66,0))</f>
        <v>0</v>
      </c>
      <c r="G67" s="79">
        <f>IF(F68&lt;0.01,0,IF(Q44&lt;G65,H44-G66,0))</f>
        <v>0</v>
      </c>
      <c r="H67" s="79">
        <f>IF(G68&lt;0.01,0,IF(Q44&lt;H65,H44-H66,0))</f>
        <v>0</v>
      </c>
      <c r="I67" s="79">
        <f>IF(H68&lt;0.01,0,IF(Q44&lt;I65,H44-I66,0))</f>
        <v>0</v>
      </c>
      <c r="J67" s="79">
        <f>IF(I68&lt;0.01,0,IF(Q44&lt;J65,H44-J66,0))</f>
        <v>0</v>
      </c>
      <c r="K67" s="79">
        <f>IF(J68&lt;0.01,0,IF(Q44&lt;K65,H44-K66,0))</f>
        <v>0</v>
      </c>
      <c r="L67" s="79">
        <f>IF(K68&lt;0.01,0,IF(Q44&lt;L65,H44-L66,0))</f>
        <v>0</v>
      </c>
      <c r="M67" s="79">
        <f>IF(L68&lt;0.01,0,IF(Q44&lt;M65,H44-M66,0))</f>
        <v>0</v>
      </c>
      <c r="N67" s="79">
        <f>IF(M68&lt;0.01,0,IF(Q44&lt;N65,H44-N66,0))</f>
        <v>0</v>
      </c>
      <c r="O67" s="40"/>
      <c r="P67" s="40"/>
      <c r="Q67" s="40"/>
      <c r="R67" s="40"/>
      <c r="S67" s="40"/>
    </row>
    <row r="68" spans="1:19">
      <c r="A68" s="40"/>
      <c r="B68" s="78" t="s">
        <v>144</v>
      </c>
      <c r="C68" s="79">
        <f>IF(Q44&gt;C65,"",IF(Q44=C65,D43,IF(N62-C67&gt;0,N62-C67,0)))</f>
        <v>0</v>
      </c>
      <c r="D68" s="79">
        <f>IF(Q44&gt;D65,"",IF(Q44=D65,D43,IF(C68-D67&gt;0,C68-D67,0)))</f>
        <v>0</v>
      </c>
      <c r="E68" s="79">
        <f>IF(Q44&gt;E65,"",IF(Q44=E65,D43,IF(D68-E67,D68-E67,0)))</f>
        <v>0</v>
      </c>
      <c r="F68" s="79">
        <f>IF(Q44&gt;F65,"",IF(Q44=F65,D43,IF(E68-F67&gt;0,E68-F67,0)))</f>
        <v>0</v>
      </c>
      <c r="G68" s="79">
        <f>IF(Q44&gt;G65,"",IF(Q44=G65,D43,IF(F68-G67&gt;0,F68-G67,0)))</f>
        <v>0</v>
      </c>
      <c r="H68" s="79">
        <f>IF(Q44&gt;H65,"",IF(Q44=H65,D43,IF(G68-H67&gt;0,G68-H67,0)))</f>
        <v>0</v>
      </c>
      <c r="I68" s="79">
        <f>IF(Q44&gt;I65,"",IF(Q44=I65,D43,IF(H68-I67&gt;0,H68-I67,0)))</f>
        <v>0</v>
      </c>
      <c r="J68" s="79">
        <f>IF(Q44&gt;J65,"",IF(Q44=J65,D43,IF(I68-J67&gt;0,I68-J67,0)))</f>
        <v>0</v>
      </c>
      <c r="K68" s="79">
        <f>IF(Q44&gt;K65,"",IF(Q44=K65,D43,IF(J68-K67&gt;0,J68-K67,0)))</f>
        <v>0</v>
      </c>
      <c r="L68" s="79">
        <f>IF(Q44&gt;L65,"",IF(Q44=L65,D43,IF(K68-L67&gt;0,K68-L67,0)))</f>
        <v>0</v>
      </c>
      <c r="M68" s="79">
        <f>IF(Q44&gt;M65,"",IF(Q44=M65,D43,IF(L68-M67&gt;0,L68-M67,0)))</f>
        <v>0</v>
      </c>
      <c r="N68" s="79">
        <f>IF(Q44&gt;N65,"",IF(Q44=N65,D43,IF(M68-N67&gt;0,M68-N67,0)))</f>
        <v>0</v>
      </c>
      <c r="O68" s="40"/>
      <c r="P68" s="40"/>
      <c r="Q68" s="40"/>
      <c r="R68" s="40"/>
      <c r="S68" s="40"/>
    </row>
    <row r="69" spans="1:19">
      <c r="A69" s="40"/>
      <c r="B69" s="40"/>
      <c r="C69" s="40"/>
      <c r="D69" s="40"/>
      <c r="E69" s="40"/>
      <c r="F69" s="40"/>
      <c r="G69" s="40"/>
      <c r="H69" s="40"/>
      <c r="I69" s="40"/>
      <c r="J69" s="40"/>
      <c r="K69" s="40"/>
      <c r="L69" s="40"/>
      <c r="M69" s="40"/>
      <c r="N69" s="40"/>
      <c r="O69" s="40"/>
      <c r="P69" s="40"/>
      <c r="Q69" s="40"/>
      <c r="R69" s="40"/>
      <c r="S69" s="40"/>
    </row>
    <row r="70" spans="1:19">
      <c r="A70" s="40"/>
      <c r="B70" s="78" t="s">
        <v>147</v>
      </c>
      <c r="C70" s="40"/>
      <c r="D70" s="40"/>
      <c r="E70" s="40"/>
      <c r="F70" s="40"/>
      <c r="G70" s="40"/>
      <c r="H70" s="40"/>
      <c r="I70" s="40"/>
      <c r="J70" s="40"/>
      <c r="K70" s="40"/>
      <c r="L70" s="40"/>
      <c r="M70" s="40"/>
      <c r="N70" s="40"/>
      <c r="O70" s="40"/>
      <c r="P70" s="40"/>
      <c r="Q70" s="40"/>
      <c r="R70" s="40"/>
      <c r="S70" s="40"/>
    </row>
    <row r="71" spans="1:19">
      <c r="A71" s="40"/>
      <c r="B71" s="78" t="s">
        <v>141</v>
      </c>
      <c r="C71" s="83">
        <f>N65+1</f>
        <v>37</v>
      </c>
      <c r="D71" s="83">
        <f t="shared" ref="D71:N71" si="8">C71+1</f>
        <v>38</v>
      </c>
      <c r="E71" s="83">
        <f t="shared" si="8"/>
        <v>39</v>
      </c>
      <c r="F71" s="83">
        <f t="shared" si="8"/>
        <v>40</v>
      </c>
      <c r="G71" s="83">
        <f t="shared" si="8"/>
        <v>41</v>
      </c>
      <c r="H71" s="83">
        <f t="shared" si="8"/>
        <v>42</v>
      </c>
      <c r="I71" s="83">
        <f t="shared" si="8"/>
        <v>43</v>
      </c>
      <c r="J71" s="83">
        <f t="shared" si="8"/>
        <v>44</v>
      </c>
      <c r="K71" s="83">
        <f t="shared" si="8"/>
        <v>45</v>
      </c>
      <c r="L71" s="83">
        <f t="shared" si="8"/>
        <v>46</v>
      </c>
      <c r="M71" s="83">
        <f t="shared" si="8"/>
        <v>47</v>
      </c>
      <c r="N71" s="83">
        <f t="shared" si="8"/>
        <v>48</v>
      </c>
      <c r="O71" s="40"/>
      <c r="P71" s="40"/>
      <c r="Q71" s="40"/>
      <c r="R71" s="40"/>
      <c r="S71" s="40"/>
    </row>
    <row r="72" spans="1:19">
      <c r="A72" s="40"/>
      <c r="B72" s="78" t="s">
        <v>142</v>
      </c>
      <c r="C72" s="79">
        <f>IF(Q44&lt;C71,N68*D44/12,0)</f>
        <v>0</v>
      </c>
      <c r="D72" s="79">
        <f>IF(Q44&lt;D71,C74*D44/12,0)</f>
        <v>0</v>
      </c>
      <c r="E72" s="79">
        <f>IF(Q44&lt;E71,D74*D44/12,0)</f>
        <v>0</v>
      </c>
      <c r="F72" s="79">
        <f>IF(Q44&lt;F71,E74*D44/12,0)</f>
        <v>0</v>
      </c>
      <c r="G72" s="79">
        <f>IF(Q44&lt;G71,F74*D44/12,0)</f>
        <v>0</v>
      </c>
      <c r="H72" s="79">
        <f>IF(Q44&lt;H71,G74*D44/12,0)</f>
        <v>0</v>
      </c>
      <c r="I72" s="79">
        <f>IF(Q44&lt;I71,H74*D44/12,0)</f>
        <v>0</v>
      </c>
      <c r="J72" s="79">
        <f>IF(Q44&lt;J71,I74*D44/12,0)</f>
        <v>0</v>
      </c>
      <c r="K72" s="79">
        <f>IF(Q44&lt;K71,J74*D44/12,0)</f>
        <v>0</v>
      </c>
      <c r="L72" s="79">
        <f>IF(Q44&lt;L71,K74*D44/12,0)</f>
        <v>0</v>
      </c>
      <c r="M72" s="79">
        <f>IF(Q44&lt;M71,L74*D44/12,0)</f>
        <v>0</v>
      </c>
      <c r="N72" s="79">
        <f>IF(Q44&lt;N71,M74*D44/12,0)</f>
        <v>0</v>
      </c>
      <c r="O72" s="40"/>
      <c r="P72" s="40"/>
      <c r="Q72" s="40"/>
      <c r="R72" s="40"/>
      <c r="S72" s="40"/>
    </row>
    <row r="73" spans="1:19">
      <c r="A73" s="40"/>
      <c r="B73" s="78" t="s">
        <v>143</v>
      </c>
      <c r="C73" s="79">
        <f>IF(N68&lt;0.01,0,IF(Q44&lt;C71,H44-C72,0))</f>
        <v>0</v>
      </c>
      <c r="D73" s="79">
        <f>IF(C74&lt;0.01,0,IF(Q44&lt;D71,H44-D72,0))</f>
        <v>0</v>
      </c>
      <c r="E73" s="79">
        <f>IF(D74&lt;0.01,0,IF(Q44&lt;E71,H44-E72,0))</f>
        <v>0</v>
      </c>
      <c r="F73" s="79">
        <f>IF(E74&lt;0.01,0,IF(Q44&lt;F71,H44-F72,0))</f>
        <v>0</v>
      </c>
      <c r="G73" s="79">
        <f>IF(F74&lt;0.01,0,IF(Q44&lt;G71,H44-G72,0))</f>
        <v>0</v>
      </c>
      <c r="H73" s="79">
        <f>IF(G74&lt;0.01,0,IF(Q44&lt;H71,H44-H72,0))</f>
        <v>0</v>
      </c>
      <c r="I73" s="79">
        <f>IF(H74&lt;0.01,0,IF(Q44&lt;I71,H44-I72,0))</f>
        <v>0</v>
      </c>
      <c r="J73" s="79">
        <f>IF(I74&lt;0.01,0,IF(Q44&lt;J71,H44-J72,0))</f>
        <v>0</v>
      </c>
      <c r="K73" s="79">
        <f>IF(J74&lt;0.01,0,IF(Q44&lt;K71,H44-K72,0))</f>
        <v>0</v>
      </c>
      <c r="L73" s="79">
        <f>IF(K74&lt;0.01,0,IF(Q44&lt;L71,H44-L72,0))</f>
        <v>0</v>
      </c>
      <c r="M73" s="79">
        <f>IF(L74&lt;0.01,0,IF(Q44&lt;M71,H44-M72,0))</f>
        <v>0</v>
      </c>
      <c r="N73" s="79">
        <f>IF(M74&lt;0.01,0,IF(Q44&lt;N71,H44-N72,0))</f>
        <v>0</v>
      </c>
      <c r="O73" s="40"/>
      <c r="P73" s="40"/>
      <c r="Q73" s="40"/>
      <c r="R73" s="40"/>
      <c r="S73" s="40"/>
    </row>
    <row r="74" spans="1:19">
      <c r="A74" s="40"/>
      <c r="B74" s="78" t="s">
        <v>144</v>
      </c>
      <c r="C74" s="79">
        <f>IF(Q44&gt;C71,"",IF(Q44=C71,D43,IF(N68-C73&gt;0,N68-C73,0)))</f>
        <v>0</v>
      </c>
      <c r="D74" s="79">
        <f>IF(Q44&gt;D71,"",IF(Q44=D71,D43,IF(C74-D73&gt;0,C74-D73,0)))</f>
        <v>0</v>
      </c>
      <c r="E74" s="79">
        <f>IF(Q44&gt;E71,"",IF(Q44=E71,D43,IF(D74-E73&gt;0,D74-E73,0)))</f>
        <v>0</v>
      </c>
      <c r="F74" s="79">
        <f>IF(Q44&gt;F71,"",IF(Q44=F71,D43,IF(E74-F73&gt;0,E74-F73,0)))</f>
        <v>0</v>
      </c>
      <c r="G74" s="79">
        <f>IF(Q44&gt;G71,"",IF(Q44=G71,D43,IF(F74-G73&gt;0,F74-G73,0)))</f>
        <v>0</v>
      </c>
      <c r="H74" s="79">
        <f>IF(Q44&gt;H71,"",IF(Q44=H71,D43,IF(G74-H73&gt;0,G74-H73,0)))</f>
        <v>0</v>
      </c>
      <c r="I74" s="79">
        <f>IF(Q44&gt;I71,"",IF(Q44=I71,D43,IF(H74-I73&gt;0,H74-I73,0)))</f>
        <v>0</v>
      </c>
      <c r="J74" s="79">
        <f>IF(Q44&gt;J71,"",IF(Q44=J71,D43,IF(I74-J73&gt;0,I74-J73,0)))</f>
        <v>0</v>
      </c>
      <c r="K74" s="79">
        <f>IF(Q44&gt;K71,"",IF(Q44=K71,D43,IF(J74-K73&gt;0,J74-K73,0)))</f>
        <v>0</v>
      </c>
      <c r="L74" s="79">
        <f>IF(Q44&gt;L71,"",IF(Q44=L71,D43,IF(K74-L73&gt;0,K74-L73,0)))</f>
        <v>0</v>
      </c>
      <c r="M74" s="79">
        <f>IF(Q44&gt;M71,"",IF(Q44=M71,D43,IF(L74-M73&gt;0,L74-M73,0)))</f>
        <v>0</v>
      </c>
      <c r="N74" s="79">
        <f>IF(Q44&gt;N71,"",IF(Q44=N71,D43,IF(M74-N73&gt;0,M74-N73,0)))</f>
        <v>0</v>
      </c>
      <c r="O74" s="40"/>
      <c r="P74" s="40"/>
      <c r="Q74" s="40"/>
      <c r="R74" s="40"/>
      <c r="S74" s="40"/>
    </row>
    <row r="75" spans="1:19">
      <c r="A75" s="40"/>
      <c r="B75" s="40"/>
      <c r="C75" s="40"/>
      <c r="D75" s="40"/>
      <c r="E75" s="40"/>
      <c r="F75" s="40"/>
      <c r="G75" s="40"/>
      <c r="H75" s="40"/>
      <c r="I75" s="40"/>
      <c r="J75" s="40"/>
      <c r="K75" s="40"/>
      <c r="L75" s="40"/>
      <c r="M75" s="40"/>
      <c r="N75" s="40"/>
      <c r="O75" s="40"/>
      <c r="P75" s="40"/>
      <c r="Q75" s="40"/>
      <c r="R75" s="40"/>
      <c r="S75" s="40"/>
    </row>
    <row r="76" spans="1:19">
      <c r="A76" s="40"/>
      <c r="B76" s="78" t="s">
        <v>148</v>
      </c>
      <c r="C76" s="40"/>
      <c r="D76" s="40"/>
      <c r="E76" s="40"/>
      <c r="F76" s="40"/>
      <c r="G76" s="40"/>
      <c r="H76" s="40"/>
      <c r="I76" s="40"/>
      <c r="J76" s="40"/>
      <c r="K76" s="40"/>
      <c r="L76" s="40"/>
      <c r="M76" s="40"/>
      <c r="N76" s="40"/>
      <c r="O76" s="40"/>
      <c r="P76" s="40"/>
      <c r="Q76" s="40"/>
      <c r="R76" s="40"/>
      <c r="S76" s="40"/>
    </row>
    <row r="77" spans="1:19">
      <c r="A77" s="40"/>
      <c r="B77" s="78" t="s">
        <v>141</v>
      </c>
      <c r="C77" s="83">
        <f>N71+1</f>
        <v>49</v>
      </c>
      <c r="D77" s="83">
        <f t="shared" ref="D77:N77" si="9">C77+1</f>
        <v>50</v>
      </c>
      <c r="E77" s="83">
        <f t="shared" si="9"/>
        <v>51</v>
      </c>
      <c r="F77" s="83">
        <f t="shared" si="9"/>
        <v>52</v>
      </c>
      <c r="G77" s="83">
        <f t="shared" si="9"/>
        <v>53</v>
      </c>
      <c r="H77" s="83">
        <f t="shared" si="9"/>
        <v>54</v>
      </c>
      <c r="I77" s="83">
        <f t="shared" si="9"/>
        <v>55</v>
      </c>
      <c r="J77" s="83">
        <f t="shared" si="9"/>
        <v>56</v>
      </c>
      <c r="K77" s="83">
        <f t="shared" si="9"/>
        <v>57</v>
      </c>
      <c r="L77" s="83">
        <f t="shared" si="9"/>
        <v>58</v>
      </c>
      <c r="M77" s="83">
        <f t="shared" si="9"/>
        <v>59</v>
      </c>
      <c r="N77" s="83">
        <f t="shared" si="9"/>
        <v>60</v>
      </c>
      <c r="O77" s="40"/>
      <c r="P77" s="40"/>
      <c r="Q77" s="40"/>
      <c r="R77" s="40"/>
      <c r="S77" s="40"/>
    </row>
    <row r="78" spans="1:19">
      <c r="A78" s="40"/>
      <c r="B78" s="78" t="s">
        <v>142</v>
      </c>
      <c r="C78" s="79">
        <f>IF(Q44&lt;C77,N74*D44/12,0)</f>
        <v>0</v>
      </c>
      <c r="D78" s="79">
        <f>IF(Q44&lt;D77,C80*D44/12,0)</f>
        <v>0</v>
      </c>
      <c r="E78" s="79">
        <f>IF(Q44&lt;E77,D80*D44/12,0)</f>
        <v>0</v>
      </c>
      <c r="F78" s="79">
        <f>IF(Q44&lt;F77,E80*D44/12,0)</f>
        <v>0</v>
      </c>
      <c r="G78" s="79">
        <f>IF(Q44&lt;G77,F80*D44/12,0)</f>
        <v>0</v>
      </c>
      <c r="H78" s="79">
        <f>IF(Q44&lt;H77,G80*D44/12,0)</f>
        <v>0</v>
      </c>
      <c r="I78" s="79">
        <f>IF(Q44&lt;I77,H80*D44/12,0)</f>
        <v>0</v>
      </c>
      <c r="J78" s="79">
        <f>IF(Q44&lt;J77,I80*D44/12,0)</f>
        <v>0</v>
      </c>
      <c r="K78" s="79">
        <f>IF(Q44&lt;K77,J80*D44/12,0)</f>
        <v>0</v>
      </c>
      <c r="L78" s="79">
        <f>IF(Q44&lt;L77,K80*D44/12,0)</f>
        <v>0</v>
      </c>
      <c r="M78" s="79">
        <f>IF(Q44&lt;M77,L80*D44/12,0)</f>
        <v>0</v>
      </c>
      <c r="N78" s="79">
        <f>IF(Q44&lt;N77,M80*D44/12,0)</f>
        <v>0</v>
      </c>
      <c r="O78" s="40"/>
      <c r="P78" s="40"/>
      <c r="Q78" s="40"/>
      <c r="R78" s="40"/>
      <c r="S78" s="40"/>
    </row>
    <row r="79" spans="1:19">
      <c r="A79" s="40"/>
      <c r="B79" s="78" t="s">
        <v>143</v>
      </c>
      <c r="C79" s="79">
        <f>IF(N74&lt;0.01,0,IF(Q44&lt;C77,H44-C78,0))</f>
        <v>0</v>
      </c>
      <c r="D79" s="79">
        <f>IF(C80&lt;0.01,0,IF(Q44&lt;D77,H44-D78,0))</f>
        <v>0</v>
      </c>
      <c r="E79" s="79">
        <f>IF(D80&lt;0.01,0,IF(Q44&lt;E77,H44-E78,0))</f>
        <v>0</v>
      </c>
      <c r="F79" s="79">
        <f>IF(E80&lt;0.01,0,IF(Q44&lt;F77,H44-F78,0))</f>
        <v>0</v>
      </c>
      <c r="G79" s="79">
        <f>IF(F80&lt;0.01,0,IF(Q44&lt;G77,H44-G78,0))</f>
        <v>0</v>
      </c>
      <c r="H79" s="79">
        <f>IF(G80&lt;0.01,0,IF(Q44&lt;H77,H44-H78,0))</f>
        <v>0</v>
      </c>
      <c r="I79" s="79">
        <f>IF(H80&lt;0.01,0,IF(Q44&lt;I77,H44-I78,0))</f>
        <v>0</v>
      </c>
      <c r="J79" s="79">
        <f>IF(I80&lt;0.01,0,IF(Q44&lt;J77,H44-J78,0))</f>
        <v>0</v>
      </c>
      <c r="K79" s="79">
        <f>IF(J80&lt;0.01,0,IF(Q44&lt;K77,H44-K78,0))</f>
        <v>0</v>
      </c>
      <c r="L79" s="79">
        <f>IF(K80&lt;0.01,0,IF(Q44&lt;L77,H44-L78,0))</f>
        <v>0</v>
      </c>
      <c r="M79" s="79">
        <f>IF(L80&lt;0.01,0,IF(Q44&lt;M77,H44-M78,0))</f>
        <v>0</v>
      </c>
      <c r="N79" s="79">
        <f>IF(M80&lt;0.01,0,IF(Q44&lt;N77,H44-N78,0))</f>
        <v>0</v>
      </c>
      <c r="O79" s="40"/>
      <c r="P79" s="40"/>
      <c r="Q79" s="40"/>
      <c r="R79" s="40"/>
      <c r="S79" s="40"/>
    </row>
    <row r="80" spans="1:19">
      <c r="A80" s="40"/>
      <c r="B80" s="78" t="s">
        <v>144</v>
      </c>
      <c r="C80" s="79">
        <f>IF(Q44&gt;C77,"",IF(Q44=C77,D43,IF(N74-C79&gt;0,N74-C79,0)))</f>
        <v>0</v>
      </c>
      <c r="D80" s="79">
        <f>IF(Q44&gt;D77,"",IF(Q44=D77,D43,IF(C80-D79&gt;0,C80-D79,0)))</f>
        <v>0</v>
      </c>
      <c r="E80" s="79">
        <f>IF(Q44&gt;E77,"",IF(Q44=E77,D43,IF(D80-E79&gt;0,D80-E79,0)))</f>
        <v>0</v>
      </c>
      <c r="F80" s="79">
        <f>IF(Q44&gt;F77,"",IF(Q44=F77,D43,IF(E80-F79&gt;0,E80-F79,0)))</f>
        <v>0</v>
      </c>
      <c r="G80" s="79">
        <f>IF(Q44&gt;G77,"",IF(Q44=G77,D43,IF(F80-G79&gt;0,F80-G79,0)))</f>
        <v>0</v>
      </c>
      <c r="H80" s="79">
        <f>IF(Q44&gt;H77,"",IF(Q44=H77,D43,IF(G80-H79&gt;0,G80-H79,0)))</f>
        <v>0</v>
      </c>
      <c r="I80" s="79">
        <f>IF(Q44&gt;I77,"",IF(Q44=I77,D43,IF(H80-I79&gt;0,H80-I79,0)))</f>
        <v>0</v>
      </c>
      <c r="J80" s="79">
        <f>IF(Q44&gt;J77,"",IF(Q44=J77,D43,IF(I80-J79&gt;0,I80-J79,0)))</f>
        <v>0</v>
      </c>
      <c r="K80" s="79">
        <f>IF(Q44&gt;K77,"",IF(Q44=K77,D43,IF(J80-K79&gt;0,J80-K79,0)))</f>
        <v>0</v>
      </c>
      <c r="L80" s="79">
        <f>IF(Q44&gt;L77,"",IF(Q44=L77,D43,IF(K80-L79&gt;0,K80-L79,0)))</f>
        <v>0</v>
      </c>
      <c r="M80" s="79">
        <f>IF(Q44&gt;M77,"",IF(Q44=M77,D43,IF(L80-M79&gt;0,L80-M79,0)))</f>
        <v>0</v>
      </c>
      <c r="N80" s="79">
        <f>IF(Q44&gt;N77,"",IF(Q44=N77,D43,IF(M80-N79&gt;0,M80-N79,0)))</f>
        <v>0</v>
      </c>
      <c r="O80" s="40"/>
      <c r="P80" s="40"/>
      <c r="Q80" s="40"/>
      <c r="R80" s="40"/>
      <c r="S80" s="40"/>
    </row>
    <row r="81" spans="1:19">
      <c r="A81" s="40"/>
      <c r="B81" s="85" t="str">
        <f>Inputs!B28</f>
        <v xml:space="preserve">   Commercial Bank Loan 3</v>
      </c>
      <c r="C81" s="40"/>
      <c r="D81" s="40"/>
      <c r="E81" s="40"/>
      <c r="F81" s="40"/>
      <c r="G81" s="40"/>
      <c r="H81" s="40"/>
      <c r="I81" s="40"/>
      <c r="J81" s="40"/>
      <c r="K81" s="40"/>
      <c r="L81" s="40"/>
      <c r="M81" s="40"/>
      <c r="N81" s="40"/>
      <c r="O81" s="40"/>
      <c r="P81" s="40"/>
      <c r="Q81" s="40"/>
      <c r="R81" s="40"/>
      <c r="S81" s="40"/>
    </row>
    <row r="82" spans="1:19">
      <c r="A82" s="40"/>
      <c r="B82" s="78" t="s">
        <v>128</v>
      </c>
      <c r="C82" s="40"/>
      <c r="D82" s="40"/>
      <c r="E82" s="40"/>
      <c r="F82" s="40"/>
      <c r="G82" s="40"/>
      <c r="H82" s="40"/>
      <c r="I82" s="40"/>
      <c r="J82" s="40"/>
      <c r="K82" s="40"/>
      <c r="L82" s="40"/>
      <c r="M82" s="40"/>
      <c r="N82" s="40"/>
      <c r="O82" s="40"/>
      <c r="P82" s="40"/>
      <c r="Q82" s="79">
        <v>0</v>
      </c>
      <c r="R82" s="40"/>
      <c r="S82" s="40"/>
    </row>
    <row r="83" spans="1:19">
      <c r="A83" s="40"/>
      <c r="B83" s="78" t="s">
        <v>129</v>
      </c>
      <c r="C83" s="40"/>
      <c r="D83" s="68">
        <f>Inputs!C28</f>
        <v>0</v>
      </c>
      <c r="E83" s="40"/>
      <c r="F83" s="78" t="s">
        <v>130</v>
      </c>
      <c r="G83" s="40"/>
      <c r="H83" s="80">
        <f>H84*12</f>
        <v>0</v>
      </c>
      <c r="I83" s="40"/>
      <c r="J83" s="40"/>
      <c r="K83" s="40"/>
      <c r="L83" s="40"/>
      <c r="M83" s="40"/>
      <c r="N83" s="40"/>
      <c r="O83" s="40"/>
      <c r="P83" s="40"/>
      <c r="Q83" s="40"/>
      <c r="R83" s="40"/>
      <c r="S83" s="40"/>
    </row>
    <row r="84" spans="1:19">
      <c r="A84" s="40"/>
      <c r="B84" s="78" t="s">
        <v>131</v>
      </c>
      <c r="C84" s="40"/>
      <c r="D84" s="81">
        <f>Inputs!D28</f>
        <v>0</v>
      </c>
      <c r="E84" s="40"/>
      <c r="F84" s="78" t="s">
        <v>132</v>
      </c>
      <c r="G84" s="40"/>
      <c r="H84" s="80">
        <f>PMT(D84/12,D85*12,-D83)</f>
        <v>0</v>
      </c>
      <c r="I84" s="40"/>
      <c r="J84" s="40"/>
      <c r="K84" s="40"/>
      <c r="L84" s="40"/>
      <c r="M84" s="40"/>
      <c r="N84" s="40"/>
      <c r="O84" s="78" t="s">
        <v>133</v>
      </c>
      <c r="P84" s="40"/>
      <c r="Q84" s="82">
        <v>0</v>
      </c>
      <c r="R84" s="40"/>
      <c r="S84" s="40"/>
    </row>
    <row r="85" spans="1:19">
      <c r="A85" s="40"/>
      <c r="B85" s="78" t="s">
        <v>134</v>
      </c>
      <c r="C85" s="40"/>
      <c r="D85" s="82">
        <f>Inputs!E28</f>
        <v>20</v>
      </c>
      <c r="E85" s="40"/>
      <c r="F85" s="40"/>
      <c r="G85" s="40"/>
      <c r="H85" s="40"/>
      <c r="I85" s="40"/>
      <c r="J85" s="40"/>
      <c r="K85" s="40"/>
      <c r="L85" s="40"/>
      <c r="M85" s="40"/>
      <c r="N85" s="40"/>
      <c r="O85" s="40"/>
      <c r="P85" s="40"/>
      <c r="Q85" s="79">
        <f>IF(Q84&gt;Q82,"",IF(Q84=Q82,D83,"NEGATIVE TERM"))</f>
        <v>0</v>
      </c>
      <c r="R85" s="40"/>
      <c r="S85" s="40"/>
    </row>
    <row r="86" spans="1:19">
      <c r="A86" s="40"/>
      <c r="B86" s="40"/>
      <c r="C86" s="40"/>
      <c r="D86" s="40"/>
      <c r="E86" s="40"/>
      <c r="F86" s="40"/>
      <c r="G86" s="40"/>
      <c r="H86" s="40"/>
      <c r="I86" s="40"/>
      <c r="J86" s="40"/>
      <c r="K86" s="40"/>
      <c r="L86" s="40"/>
      <c r="M86" s="40"/>
      <c r="N86" s="40"/>
      <c r="O86" s="40"/>
      <c r="P86" s="40"/>
      <c r="Q86" s="40"/>
      <c r="R86" s="40"/>
      <c r="S86" s="40"/>
    </row>
    <row r="87" spans="1:19">
      <c r="A87" s="40"/>
      <c r="B87" s="78" t="s">
        <v>135</v>
      </c>
      <c r="C87" s="83">
        <v>1</v>
      </c>
      <c r="D87" s="83">
        <v>2</v>
      </c>
      <c r="E87" s="83">
        <v>3</v>
      </c>
      <c r="F87" s="83">
        <v>4</v>
      </c>
      <c r="G87" s="83">
        <v>5</v>
      </c>
      <c r="H87" s="84" t="s">
        <v>136</v>
      </c>
      <c r="I87" s="40"/>
      <c r="J87" s="40"/>
      <c r="K87" s="40"/>
      <c r="L87" s="40"/>
      <c r="M87" s="40"/>
      <c r="N87" s="40"/>
      <c r="O87" s="40"/>
      <c r="P87" s="40"/>
      <c r="Q87" s="40"/>
      <c r="R87" s="40"/>
      <c r="S87" s="40"/>
    </row>
    <row r="88" spans="1:19">
      <c r="A88" s="40"/>
      <c r="B88" s="78" t="s">
        <v>137</v>
      </c>
      <c r="C88" s="79">
        <f>SUM(C94:N94)</f>
        <v>0</v>
      </c>
      <c r="D88" s="79">
        <f>SUM(C100:N100)</f>
        <v>0</v>
      </c>
      <c r="E88" s="79">
        <f>SUM(C106:N106)</f>
        <v>0</v>
      </c>
      <c r="F88" s="79">
        <f>SUM(C112:N112)</f>
        <v>0</v>
      </c>
      <c r="G88" s="79">
        <f>SUM(C118:N118)</f>
        <v>0</v>
      </c>
      <c r="H88" s="79">
        <f>SUM(C88:G88)</f>
        <v>0</v>
      </c>
      <c r="I88" s="40"/>
      <c r="J88" s="40"/>
      <c r="K88" s="40"/>
      <c r="L88" s="40"/>
      <c r="M88" s="40"/>
      <c r="N88" s="40"/>
      <c r="O88" s="40"/>
      <c r="P88" s="40"/>
      <c r="Q88" s="40"/>
      <c r="R88" s="40"/>
      <c r="S88" s="40"/>
    </row>
    <row r="89" spans="1:19">
      <c r="A89" s="40"/>
      <c r="B89" s="78" t="s">
        <v>138</v>
      </c>
      <c r="C89" s="79">
        <f>SUM(C95:N95)</f>
        <v>0</v>
      </c>
      <c r="D89" s="79">
        <f>SUM(C101:N101)</f>
        <v>0</v>
      </c>
      <c r="E89" s="79">
        <f>SUM(C107:N107)</f>
        <v>0</v>
      </c>
      <c r="F89" s="79">
        <f>SUM(C113:N113)</f>
        <v>0</v>
      </c>
      <c r="G89" s="79">
        <f>SUM(C119:N119)</f>
        <v>0</v>
      </c>
      <c r="H89" s="79">
        <f>SUM(C89:G89)</f>
        <v>0</v>
      </c>
      <c r="I89" s="40"/>
      <c r="J89" s="40"/>
      <c r="K89" s="40"/>
      <c r="L89" s="40"/>
      <c r="M89" s="40"/>
      <c r="N89" s="40"/>
      <c r="O89" s="40"/>
      <c r="P89" s="40"/>
      <c r="Q89" s="40"/>
      <c r="R89" s="40"/>
      <c r="S89" s="40"/>
    </row>
    <row r="90" spans="1:19">
      <c r="A90" s="40"/>
      <c r="B90" s="78" t="s">
        <v>139</v>
      </c>
      <c r="C90" s="79">
        <f>D83-C89</f>
        <v>0</v>
      </c>
      <c r="D90" s="79">
        <f>C90-D89</f>
        <v>0</v>
      </c>
      <c r="E90" s="79">
        <f>D90-E89</f>
        <v>0</v>
      </c>
      <c r="F90" s="79">
        <f>E90-F89</f>
        <v>0</v>
      </c>
      <c r="G90" s="79">
        <f>F90-G89</f>
        <v>0</v>
      </c>
      <c r="H90" s="40"/>
      <c r="I90" s="40"/>
      <c r="J90" s="40"/>
      <c r="K90" s="40"/>
      <c r="L90" s="40"/>
      <c r="M90" s="40"/>
      <c r="N90" s="40"/>
      <c r="O90" s="40"/>
      <c r="P90" s="40"/>
      <c r="Q90" s="40"/>
      <c r="R90" s="40"/>
      <c r="S90" s="40"/>
    </row>
    <row r="91" spans="1:19">
      <c r="A91" s="40"/>
      <c r="B91" s="40"/>
      <c r="C91" s="40"/>
      <c r="D91" s="40"/>
      <c r="E91" s="40"/>
      <c r="F91" s="40"/>
      <c r="G91" s="40"/>
      <c r="H91" s="40"/>
      <c r="I91" s="40"/>
      <c r="J91" s="40"/>
      <c r="K91" s="40"/>
      <c r="L91" s="40"/>
      <c r="M91" s="78"/>
      <c r="N91" s="40"/>
      <c r="O91" s="40"/>
      <c r="P91" s="40"/>
      <c r="Q91" s="40"/>
      <c r="R91" s="40"/>
      <c r="S91" s="40"/>
    </row>
    <row r="92" spans="1:19">
      <c r="A92" s="40"/>
      <c r="B92" s="78" t="s">
        <v>140</v>
      </c>
      <c r="C92" s="78"/>
      <c r="D92" s="78"/>
      <c r="E92" s="78"/>
      <c r="F92" s="78"/>
      <c r="G92" s="78"/>
      <c r="H92" s="78"/>
      <c r="I92" s="78"/>
      <c r="J92" s="78"/>
      <c r="K92" s="78"/>
      <c r="L92" s="78"/>
      <c r="M92" s="78"/>
      <c r="N92" s="78"/>
      <c r="O92" s="40"/>
      <c r="P92" s="40"/>
      <c r="Q92" s="40"/>
      <c r="R92" s="40"/>
      <c r="S92" s="40"/>
    </row>
    <row r="93" spans="1:19">
      <c r="A93" s="40"/>
      <c r="B93" s="78" t="s">
        <v>141</v>
      </c>
      <c r="C93" s="83">
        <v>1</v>
      </c>
      <c r="D93" s="83">
        <f t="shared" ref="D93:N93" si="10">C93+1</f>
        <v>2</v>
      </c>
      <c r="E93" s="83">
        <f t="shared" si="10"/>
        <v>3</v>
      </c>
      <c r="F93" s="83">
        <f t="shared" si="10"/>
        <v>4</v>
      </c>
      <c r="G93" s="83">
        <f t="shared" si="10"/>
        <v>5</v>
      </c>
      <c r="H93" s="83">
        <f t="shared" si="10"/>
        <v>6</v>
      </c>
      <c r="I93" s="83">
        <f t="shared" si="10"/>
        <v>7</v>
      </c>
      <c r="J93" s="83">
        <f t="shared" si="10"/>
        <v>8</v>
      </c>
      <c r="K93" s="83">
        <f t="shared" si="10"/>
        <v>9</v>
      </c>
      <c r="L93" s="83">
        <f t="shared" si="10"/>
        <v>10</v>
      </c>
      <c r="M93" s="83">
        <f t="shared" si="10"/>
        <v>11</v>
      </c>
      <c r="N93" s="83">
        <f t="shared" si="10"/>
        <v>12</v>
      </c>
      <c r="O93" s="40"/>
      <c r="P93" s="40"/>
      <c r="Q93" s="40"/>
      <c r="R93" s="40"/>
      <c r="S93" s="40"/>
    </row>
    <row r="94" spans="1:19">
      <c r="A94" s="40"/>
      <c r="B94" s="78" t="s">
        <v>142</v>
      </c>
      <c r="C94" s="79">
        <f>IF(Q84&lt;C93,Q85*D84/12,0)</f>
        <v>0</v>
      </c>
      <c r="D94" s="79">
        <f>IF(Q84&lt;D93,C96*D84/12,0)</f>
        <v>0</v>
      </c>
      <c r="E94" s="79">
        <f>IF(Q84&lt;E93,D96*D84/12,0)</f>
        <v>0</v>
      </c>
      <c r="F94" s="79">
        <f>IF(Q84&lt;F93,E96*D84/12,0)</f>
        <v>0</v>
      </c>
      <c r="G94" s="79">
        <f>IF(Q84&lt;G93,F96*D84/12,0)</f>
        <v>0</v>
      </c>
      <c r="H94" s="79">
        <f>IF(Q84&lt;H93,G96*D84/12,0)</f>
        <v>0</v>
      </c>
      <c r="I94" s="79">
        <f>IF(Q84&lt;I93,H96*D84/12,0)</f>
        <v>0</v>
      </c>
      <c r="J94" s="79">
        <f>IF(Q84&lt;J93,I96*D84/12,0)</f>
        <v>0</v>
      </c>
      <c r="K94" s="79">
        <f>IF(Q84&lt;K93,J96*D84/12,0)</f>
        <v>0</v>
      </c>
      <c r="L94" s="79">
        <f>IF(Q84&lt;L93,K96*D84/12,0)</f>
        <v>0</v>
      </c>
      <c r="M94" s="79">
        <f>IF(Q84&lt;M93,L96*D84/12,0)</f>
        <v>0</v>
      </c>
      <c r="N94" s="79">
        <f>IF(Q84&lt;N93,M96*D84/12,0)</f>
        <v>0</v>
      </c>
      <c r="O94" s="40"/>
      <c r="P94" s="40"/>
      <c r="Q94" s="40"/>
      <c r="R94" s="40"/>
      <c r="S94" s="40"/>
    </row>
    <row r="95" spans="1:19">
      <c r="A95" s="40"/>
      <c r="B95" s="78" t="s">
        <v>143</v>
      </c>
      <c r="C95" s="79">
        <f>IF(Q84&lt;C93,H84-C94,0)</f>
        <v>0</v>
      </c>
      <c r="D95" s="79">
        <f>IF(C96&lt;0.01,0,IF(Q84&lt;D93,H84-D94,0))</f>
        <v>0</v>
      </c>
      <c r="E95" s="79">
        <f>IF(D96&lt;0.01,0,IF(Q84&lt;E93,H84-E94,0))</f>
        <v>0</v>
      </c>
      <c r="F95" s="79">
        <f>IF(E96&lt;0.01,0,IF(Q84&lt;F93,H84-F94,0))</f>
        <v>0</v>
      </c>
      <c r="G95" s="79">
        <f>IF(F96&lt;0.01,0,IF(Q84&lt;G93,H84-G94,0))</f>
        <v>0</v>
      </c>
      <c r="H95" s="79">
        <f>IF(G96&lt;0.01,0,IF(Q84&lt;H93,H84-H94,0))</f>
        <v>0</v>
      </c>
      <c r="I95" s="79">
        <f>IF(H96&lt;0.01,0,IF(Q84&lt;I93,H84-I94,0))</f>
        <v>0</v>
      </c>
      <c r="J95" s="79">
        <f>IF(I96&lt;0.01,0,IF(Q84&lt;J93,H84-J94,0))</f>
        <v>0</v>
      </c>
      <c r="K95" s="79">
        <f>IF(J96&lt;0.01,0,IF(Q84&lt;K93,H84-K94,0))</f>
        <v>0</v>
      </c>
      <c r="L95" s="79">
        <f>IF(K96&lt;0.01,0,IF(Q84&lt;L93,H84-L94,0))</f>
        <v>0</v>
      </c>
      <c r="M95" s="79">
        <f>IF(L96&lt;0.01,0,IF(Q84&lt;M93,H84-M94,0))</f>
        <v>0</v>
      </c>
      <c r="N95" s="79">
        <f>IF(M96&lt;0.01,0,IF(Q84&lt;N93,H84-N94,0))</f>
        <v>0</v>
      </c>
      <c r="O95" s="40"/>
      <c r="P95" s="40"/>
      <c r="Q95" s="40"/>
      <c r="R95" s="40"/>
      <c r="S95" s="40"/>
    </row>
    <row r="96" spans="1:19">
      <c r="A96" s="40"/>
      <c r="B96" s="78" t="s">
        <v>144</v>
      </c>
      <c r="C96" s="79">
        <f>IF(Q84&gt;C93,"",IF(Q84=C93,D83,IF(Q85-C95&gt;0,Q85-C95,0)))</f>
        <v>0</v>
      </c>
      <c r="D96" s="79">
        <f>IF(Q84&gt;D93,"",IF(Q84=D93,D83,IF(C96-D95&gt;0,C96-D95,0)))</f>
        <v>0</v>
      </c>
      <c r="E96" s="79">
        <f>IF(Q84&gt;E93,"",IF(Q84=E93,D83,IF(D96-E95&gt;0,D96-E95,0)))</f>
        <v>0</v>
      </c>
      <c r="F96" s="79">
        <f>IF(Q84&gt;F93,"",IF(Q84=F93,D83,IF(E96-F95&gt;0,E96-F95,0)))</f>
        <v>0</v>
      </c>
      <c r="G96" s="79">
        <f>IF(Q84&gt;G93,"",IF(Q84=G93,D83,IF(F96-G95&gt;0,F96-G95,0)))</f>
        <v>0</v>
      </c>
      <c r="H96" s="79">
        <f>IF(Q84&gt;H93,"",IF(Q84=H93,D83,IF(G96-H95,G96-H95,0)))</f>
        <v>0</v>
      </c>
      <c r="I96" s="79">
        <f>IF(Q84&gt;I93,"",IF(Q84=I93,D83,IF(H96-I95&gt;0,H96-I95,0)))</f>
        <v>0</v>
      </c>
      <c r="J96" s="79">
        <f>IF(Q84&gt;J93,"",IF(Q84=J93,D83,IF(I96-J95&gt;0,I96-J95,0)))</f>
        <v>0</v>
      </c>
      <c r="K96" s="79">
        <f>IF(Q84&gt;K93,"",IF(Q84=K93,D83,IF(J96-K95&gt;0,J96-K95,0)))</f>
        <v>0</v>
      </c>
      <c r="L96" s="79">
        <f>IF(Q84&gt;L93,"",IF(Q84=L93,D83,IF(K96-L95&gt;0,K96-L95,0)))</f>
        <v>0</v>
      </c>
      <c r="M96" s="79">
        <f>IF(Q84&gt;M93,"",IF(Q84=M93,D83,IF(L96-M95&gt;0,L96-M95,0)))</f>
        <v>0</v>
      </c>
      <c r="N96" s="79">
        <f>IF(Q84&gt;N93,"",IF(Q84=N93,D83,IF(M96-N95&gt;0,M96-N95,0)))</f>
        <v>0</v>
      </c>
      <c r="O96" s="40"/>
      <c r="P96" s="40"/>
      <c r="Q96" s="40"/>
      <c r="R96" s="40"/>
      <c r="S96" s="40"/>
    </row>
    <row r="97" spans="1:19">
      <c r="A97" s="40"/>
      <c r="B97" s="40"/>
      <c r="C97" s="40"/>
      <c r="D97" s="40"/>
      <c r="E97" s="40"/>
      <c r="F97" s="40"/>
      <c r="G97" s="40"/>
      <c r="H97" s="40"/>
      <c r="I97" s="40"/>
      <c r="J97" s="40"/>
      <c r="K97" s="40"/>
      <c r="L97" s="40"/>
      <c r="M97" s="40"/>
      <c r="N97" s="40"/>
      <c r="O97" s="40"/>
      <c r="P97" s="40"/>
      <c r="Q97" s="40"/>
      <c r="R97" s="40"/>
      <c r="S97" s="40"/>
    </row>
    <row r="98" spans="1:19">
      <c r="A98" s="40"/>
      <c r="B98" s="78" t="s">
        <v>145</v>
      </c>
      <c r="C98" s="40"/>
      <c r="D98" s="40"/>
      <c r="E98" s="40"/>
      <c r="F98" s="40"/>
      <c r="G98" s="40"/>
      <c r="H98" s="40"/>
      <c r="I98" s="40"/>
      <c r="J98" s="40"/>
      <c r="K98" s="40"/>
      <c r="L98" s="40"/>
      <c r="M98" s="40"/>
      <c r="N98" s="40"/>
      <c r="O98" s="40"/>
      <c r="P98" s="40"/>
      <c r="Q98" s="40"/>
      <c r="R98" s="40"/>
      <c r="S98" s="40"/>
    </row>
    <row r="99" spans="1:19">
      <c r="A99" s="40"/>
      <c r="B99" s="78" t="s">
        <v>141</v>
      </c>
      <c r="C99" s="83">
        <f>N93+1</f>
        <v>13</v>
      </c>
      <c r="D99" s="83">
        <f t="shared" ref="D99:N99" si="11">C99+1</f>
        <v>14</v>
      </c>
      <c r="E99" s="83">
        <f t="shared" si="11"/>
        <v>15</v>
      </c>
      <c r="F99" s="83">
        <f t="shared" si="11"/>
        <v>16</v>
      </c>
      <c r="G99" s="83">
        <f t="shared" si="11"/>
        <v>17</v>
      </c>
      <c r="H99" s="83">
        <f t="shared" si="11"/>
        <v>18</v>
      </c>
      <c r="I99" s="83">
        <f t="shared" si="11"/>
        <v>19</v>
      </c>
      <c r="J99" s="83">
        <f t="shared" si="11"/>
        <v>20</v>
      </c>
      <c r="K99" s="83">
        <f t="shared" si="11"/>
        <v>21</v>
      </c>
      <c r="L99" s="83">
        <f t="shared" si="11"/>
        <v>22</v>
      </c>
      <c r="M99" s="83">
        <f t="shared" si="11"/>
        <v>23</v>
      </c>
      <c r="N99" s="83">
        <f t="shared" si="11"/>
        <v>24</v>
      </c>
      <c r="O99" s="40"/>
      <c r="P99" s="40"/>
      <c r="Q99" s="40"/>
      <c r="R99" s="40"/>
      <c r="S99" s="40"/>
    </row>
    <row r="100" spans="1:19">
      <c r="A100" s="40"/>
      <c r="B100" s="78" t="s">
        <v>142</v>
      </c>
      <c r="C100" s="79">
        <f>IF(Q84&lt;C99,N96*D84/12,0)</f>
        <v>0</v>
      </c>
      <c r="D100" s="79">
        <f>IF(Q84&lt;D99,C102*D84/12,0)</f>
        <v>0</v>
      </c>
      <c r="E100" s="79">
        <f>IF(Q84&lt;E99,D102*D84/12,0)</f>
        <v>0</v>
      </c>
      <c r="F100" s="79">
        <f>IF(Q84&lt;F99,E102*D84/12,0)</f>
        <v>0</v>
      </c>
      <c r="G100" s="79">
        <f>IF(Q84&lt;G99,F102*D84/12,0)</f>
        <v>0</v>
      </c>
      <c r="H100" s="79">
        <f>IF(Q84&lt;H99,G102*D84/12,0)</f>
        <v>0</v>
      </c>
      <c r="I100" s="79">
        <f>IF(Q84&lt;I99,H102*D84/12,0)</f>
        <v>0</v>
      </c>
      <c r="J100" s="79">
        <f>IF(Q84&lt;J99,I102*D84/12,0)</f>
        <v>0</v>
      </c>
      <c r="K100" s="79">
        <f>IF(Q84&lt;K99,J102*D84/12,0)</f>
        <v>0</v>
      </c>
      <c r="L100" s="79">
        <f>IF(Q84&lt;L99,K102*D84/12,0)</f>
        <v>0</v>
      </c>
      <c r="M100" s="79">
        <f>IF(Q84&lt;M99,L102*D84/12,0)</f>
        <v>0</v>
      </c>
      <c r="N100" s="79">
        <f>IF(Q84&lt;N99,M102*D84/12,0)</f>
        <v>0</v>
      </c>
      <c r="O100" s="40"/>
      <c r="P100" s="40"/>
      <c r="Q100" s="40"/>
      <c r="R100" s="40"/>
      <c r="S100" s="40"/>
    </row>
    <row r="101" spans="1:19">
      <c r="A101" s="40"/>
      <c r="B101" s="78" t="s">
        <v>143</v>
      </c>
      <c r="C101" s="79">
        <f>IF(N96&lt;0.01,0,IF(Q84&lt;C99,H84-C100,0))</f>
        <v>0</v>
      </c>
      <c r="D101" s="79">
        <f>IF(C102&lt;0.01,0,IF(Q84&lt;D99,H84-D100,0))</f>
        <v>0</v>
      </c>
      <c r="E101" s="79">
        <f>IF(D102&lt;0.01,0,IF(Q84&lt;E99,H84-E100,0))</f>
        <v>0</v>
      </c>
      <c r="F101" s="79">
        <f>IF(E102&lt;0.01,0,IF(Q84&lt;F99,H84-F100,0))</f>
        <v>0</v>
      </c>
      <c r="G101" s="79">
        <f>IF(F102&lt;0.01,0,IF(Q84&lt;G99,H84-G100,0))</f>
        <v>0</v>
      </c>
      <c r="H101" s="79">
        <f>IF(G102&lt;0.01,0,IF(Q84&lt;H99,H84-H100,0))</f>
        <v>0</v>
      </c>
      <c r="I101" s="79">
        <f>IF(H102&lt;0.01,0,IF(Q84&lt;I99,H84-I100,0))</f>
        <v>0</v>
      </c>
      <c r="J101" s="79">
        <f>IF(I102&lt;0.01,0,IF(Q84&lt;J99,H84-J100,0))</f>
        <v>0</v>
      </c>
      <c r="K101" s="79">
        <f>IF(J102&lt;0.01,0,IF(Q84&lt;K99,H84-K100,0))</f>
        <v>0</v>
      </c>
      <c r="L101" s="79">
        <f>IF(K102&lt;0.01,0,IF(Q84&lt;L99,H84-L100,0))</f>
        <v>0</v>
      </c>
      <c r="M101" s="79">
        <f>IF(L102&lt;0.01,0,IF(Q84&lt;M99,H84-M100,0))</f>
        <v>0</v>
      </c>
      <c r="N101" s="79">
        <f>IF(M102&lt;0.01,0,IF(Q84&lt;N99,H84-N100,0))</f>
        <v>0</v>
      </c>
      <c r="O101" s="40"/>
      <c r="P101" s="40"/>
      <c r="Q101" s="40"/>
      <c r="R101" s="40"/>
      <c r="S101" s="40"/>
    </row>
    <row r="102" spans="1:19">
      <c r="A102" s="40"/>
      <c r="B102" s="78" t="s">
        <v>144</v>
      </c>
      <c r="C102" s="79">
        <f>IF(Q84&gt;C99,"",IF(Q84=C99,D83,IF(N96-C101&gt;0,N96-C101,0)))</f>
        <v>0</v>
      </c>
      <c r="D102" s="79">
        <f>IF(Q84&gt;D99,"",IF(Q84=D99,D83,IF(C102-D101&gt;0,C102-D101,0)))</f>
        <v>0</v>
      </c>
      <c r="E102" s="79">
        <f>IF(Q84&gt;E99,"",IF(Q84=E99,D83,IF(D102-E101&gt;0,D102-E101,0)))</f>
        <v>0</v>
      </c>
      <c r="F102" s="79">
        <f>IF(Q84&gt;F99,"",IF(Q84=F99,D83,IF(E102-F101&gt;0,E102-F101,0)))</f>
        <v>0</v>
      </c>
      <c r="G102" s="79">
        <f>IF(Q84&gt;G99,"",IF(Q84=G99,D83,IF(F102-G101&gt;0,F102-G101,0)))</f>
        <v>0</v>
      </c>
      <c r="H102" s="79">
        <f>IF(Q84&gt;H99,"",IF(Q84=H99,D83,IF(G102-H101&gt;0,G102-H101,0)))</f>
        <v>0</v>
      </c>
      <c r="I102" s="79">
        <f>IF(Q84&gt;I99,"",IF(Q84=I99,D83,IF(H102-I101&gt;0,H102-I101,0)))</f>
        <v>0</v>
      </c>
      <c r="J102" s="79">
        <f>IF(Q84&gt;J99,"",IF(Q84=J99,D83,IF(I102-J101&gt;0,I102-J101,0)))</f>
        <v>0</v>
      </c>
      <c r="K102" s="79">
        <f>IF(Q84&gt;K99,"",IF(Q84=K99,D83,IF(J102-K101&gt;0,J102-K101,0)))</f>
        <v>0</v>
      </c>
      <c r="L102" s="79">
        <f>IF(Q84&gt;L99,"",IF(Q84=L99,D83,IF(K102-L101&gt;0,K102-L101,0)))</f>
        <v>0</v>
      </c>
      <c r="M102" s="79">
        <f>IF(Q84&gt;M99,"",IF(Q84=M99,D83,IF(L102-M101&gt;0,L102-M101,0)))</f>
        <v>0</v>
      </c>
      <c r="N102" s="79">
        <f>IF(Q84&gt;N99,"",IF(Q84=N99,D83,IF(M102-N101&gt;0,M102-N101,0)))</f>
        <v>0</v>
      </c>
      <c r="O102" s="40"/>
      <c r="P102" s="40"/>
      <c r="Q102" s="40"/>
      <c r="R102" s="40"/>
      <c r="S102" s="40"/>
    </row>
    <row r="103" spans="1:19">
      <c r="A103" s="40"/>
      <c r="B103" s="40"/>
      <c r="C103" s="40"/>
      <c r="D103" s="40"/>
      <c r="E103" s="40"/>
      <c r="F103" s="40"/>
      <c r="G103" s="40"/>
      <c r="H103" s="40"/>
      <c r="I103" s="40"/>
      <c r="J103" s="40"/>
      <c r="K103" s="40"/>
      <c r="L103" s="40"/>
      <c r="M103" s="40"/>
      <c r="N103" s="40"/>
      <c r="O103" s="40"/>
      <c r="P103" s="40"/>
      <c r="Q103" s="40"/>
      <c r="R103" s="40"/>
      <c r="S103" s="40"/>
    </row>
    <row r="104" spans="1:19">
      <c r="A104" s="40"/>
      <c r="B104" s="78" t="s">
        <v>146</v>
      </c>
      <c r="C104" s="40"/>
      <c r="D104" s="40"/>
      <c r="E104" s="40"/>
      <c r="F104" s="40"/>
      <c r="G104" s="40"/>
      <c r="H104" s="40"/>
      <c r="I104" s="40"/>
      <c r="J104" s="40"/>
      <c r="K104" s="40"/>
      <c r="L104" s="40"/>
      <c r="M104" s="40"/>
      <c r="N104" s="40"/>
      <c r="O104" s="40"/>
      <c r="P104" s="40"/>
      <c r="Q104" s="40"/>
      <c r="R104" s="40"/>
      <c r="S104" s="40"/>
    </row>
    <row r="105" spans="1:19">
      <c r="A105" s="40"/>
      <c r="B105" s="78" t="s">
        <v>141</v>
      </c>
      <c r="C105" s="83">
        <f>N99+1</f>
        <v>25</v>
      </c>
      <c r="D105" s="83">
        <f t="shared" ref="D105:N105" si="12">C105+1</f>
        <v>26</v>
      </c>
      <c r="E105" s="83">
        <f t="shared" si="12"/>
        <v>27</v>
      </c>
      <c r="F105" s="83">
        <f t="shared" si="12"/>
        <v>28</v>
      </c>
      <c r="G105" s="83">
        <f t="shared" si="12"/>
        <v>29</v>
      </c>
      <c r="H105" s="83">
        <f t="shared" si="12"/>
        <v>30</v>
      </c>
      <c r="I105" s="83">
        <f t="shared" si="12"/>
        <v>31</v>
      </c>
      <c r="J105" s="83">
        <f t="shared" si="12"/>
        <v>32</v>
      </c>
      <c r="K105" s="83">
        <f t="shared" si="12"/>
        <v>33</v>
      </c>
      <c r="L105" s="83">
        <f t="shared" si="12"/>
        <v>34</v>
      </c>
      <c r="M105" s="83">
        <f t="shared" si="12"/>
        <v>35</v>
      </c>
      <c r="N105" s="83">
        <f t="shared" si="12"/>
        <v>36</v>
      </c>
      <c r="O105" s="40"/>
      <c r="P105" s="40"/>
      <c r="Q105" s="40"/>
      <c r="R105" s="40"/>
      <c r="S105" s="40"/>
    </row>
    <row r="106" spans="1:19">
      <c r="A106" s="40"/>
      <c r="B106" s="78" t="s">
        <v>142</v>
      </c>
      <c r="C106" s="79">
        <f>IF(Q84&lt;C105,N102*D84/12,0)</f>
        <v>0</v>
      </c>
      <c r="D106" s="79">
        <f>IF(Q84&lt;D105,C108*D84/12,0)</f>
        <v>0</v>
      </c>
      <c r="E106" s="79">
        <f>IF(Q84&lt;E105,D108*D84/12,0)</f>
        <v>0</v>
      </c>
      <c r="F106" s="79">
        <f>IF(Q84&lt;F105,E108*D84/12,0)</f>
        <v>0</v>
      </c>
      <c r="G106" s="79">
        <f>IF(Q84&lt;G105,F108*D84/12,0)</f>
        <v>0</v>
      </c>
      <c r="H106" s="79">
        <f>IF(Q84&lt;H105,G108*D84/12,0)</f>
        <v>0</v>
      </c>
      <c r="I106" s="79">
        <f>IF(Q84&lt;I105,H108*D84/12,0)</f>
        <v>0</v>
      </c>
      <c r="J106" s="79">
        <f>IF(Q84&lt;J105,I108*D84/12,0)</f>
        <v>0</v>
      </c>
      <c r="K106" s="79">
        <f>IF(Q84&lt;K105,J108*D84/12,0)</f>
        <v>0</v>
      </c>
      <c r="L106" s="79">
        <f>IF(Q84&lt;L105,K108*D84/12,0)</f>
        <v>0</v>
      </c>
      <c r="M106" s="79">
        <f>IF(Q84&lt;M105,L108*D84/12,0)</f>
        <v>0</v>
      </c>
      <c r="N106" s="79">
        <f>IF(Q84&lt;N105,M108*D84/12,0)</f>
        <v>0</v>
      </c>
      <c r="O106" s="40"/>
      <c r="P106" s="40"/>
      <c r="Q106" s="40"/>
      <c r="R106" s="40"/>
      <c r="S106" s="40"/>
    </row>
    <row r="107" spans="1:19">
      <c r="A107" s="40"/>
      <c r="B107" s="78" t="s">
        <v>143</v>
      </c>
      <c r="C107" s="79">
        <f>IF(N102&lt;0.01,0,IF(Q84&lt;C105,H84-C106,0))</f>
        <v>0</v>
      </c>
      <c r="D107" s="79">
        <f>IF(C108&lt;0.01,0,IF(Q84&lt;D105,H84-D106,0))</f>
        <v>0</v>
      </c>
      <c r="E107" s="79">
        <f>IF(D108&lt;0.01,0,IF(Q84&lt;E105,H84-E106,0))</f>
        <v>0</v>
      </c>
      <c r="F107" s="79">
        <f>IF(E108&lt;0.01,0,IF(Q84&lt;F105,H84-F106,0))</f>
        <v>0</v>
      </c>
      <c r="G107" s="79">
        <f>IF(F108&lt;0.01,0,IF(Q84&lt;G105,H84-G106,0))</f>
        <v>0</v>
      </c>
      <c r="H107" s="79">
        <f>IF(G108&lt;0.01,0,IF(Q84&lt;H105,H84-H106,0))</f>
        <v>0</v>
      </c>
      <c r="I107" s="79">
        <f>IF(H108&lt;0.01,0,IF(Q84&lt;I105,H84-I106,0))</f>
        <v>0</v>
      </c>
      <c r="J107" s="79">
        <f>IF(I108&lt;0.01,0,IF(Q84&lt;J105,H84-J106,0))</f>
        <v>0</v>
      </c>
      <c r="K107" s="79">
        <f>IF(J108&lt;0.01,0,IF(Q84&lt;K105,H84-K106,0))</f>
        <v>0</v>
      </c>
      <c r="L107" s="79">
        <f>IF(K108&lt;0.01,0,IF(Q84&lt;L105,H84-L106,0))</f>
        <v>0</v>
      </c>
      <c r="M107" s="79">
        <f>IF(L108&lt;0.01,0,IF(Q84&lt;M105,H84-M106,0))</f>
        <v>0</v>
      </c>
      <c r="N107" s="79">
        <f>IF(M108&lt;0.01,0,IF(Q84&lt;N105,H84-N106,0))</f>
        <v>0</v>
      </c>
      <c r="O107" s="40"/>
      <c r="P107" s="40"/>
      <c r="Q107" s="40"/>
      <c r="R107" s="40"/>
      <c r="S107" s="40"/>
    </row>
    <row r="108" spans="1:19">
      <c r="A108" s="40"/>
      <c r="B108" s="78" t="s">
        <v>144</v>
      </c>
      <c r="C108" s="79">
        <f>IF(Q84&gt;C105,"",IF(Q84=C105,D83,IF(N102-C107&gt;0,N102-C107,0)))</f>
        <v>0</v>
      </c>
      <c r="D108" s="79">
        <f>IF(Q84&gt;D105,"",IF(Q84=D105,D83,IF(C108-D107&gt;0,C108-D107,0)))</f>
        <v>0</v>
      </c>
      <c r="E108" s="79">
        <f>IF(Q84&gt;E105,"",IF(Q84=E105,D83,IF(D108-E107,D108-E107,0)))</f>
        <v>0</v>
      </c>
      <c r="F108" s="79">
        <f>IF(Q84&gt;F105,"",IF(Q84=F105,D83,IF(E108-F107&gt;0,E108-F107,0)))</f>
        <v>0</v>
      </c>
      <c r="G108" s="79">
        <f>IF(Q84&gt;G105,"",IF(Q84=G105,D83,IF(F108-G107&gt;0,F108-G107,0)))</f>
        <v>0</v>
      </c>
      <c r="H108" s="79">
        <f>IF(Q84&gt;H105,"",IF(Q84=H105,D83,IF(G108-H107&gt;0,G108-H107,0)))</f>
        <v>0</v>
      </c>
      <c r="I108" s="79">
        <f>IF(Q84&gt;I105,"",IF(Q84=I105,D83,IF(H108-I107&gt;0,H108-I107,0)))</f>
        <v>0</v>
      </c>
      <c r="J108" s="79">
        <f>IF(Q84&gt;J105,"",IF(Q84=J105,D83,IF(I108-J107&gt;0,I108-J107,0)))</f>
        <v>0</v>
      </c>
      <c r="K108" s="79">
        <f>IF(Q84&gt;K105,"",IF(Q84=K105,D83,IF(J108-K107&gt;0,J108-K107,0)))</f>
        <v>0</v>
      </c>
      <c r="L108" s="79">
        <f>IF(Q84&gt;L105,"",IF(Q84=L105,D83,IF(K108-L107&gt;0,K108-L107,0)))</f>
        <v>0</v>
      </c>
      <c r="M108" s="79">
        <f>IF(Q84&gt;M105,"",IF(Q84=M105,D83,IF(L108-M107&gt;0,L108-M107,0)))</f>
        <v>0</v>
      </c>
      <c r="N108" s="79">
        <f>IF(Q84&gt;N105,"",IF(Q84=N105,D83,IF(M108-N107&gt;0,M108-N107,0)))</f>
        <v>0</v>
      </c>
      <c r="O108" s="40"/>
      <c r="P108" s="40"/>
      <c r="Q108" s="40"/>
      <c r="R108" s="40"/>
      <c r="S108" s="40"/>
    </row>
    <row r="109" spans="1:19">
      <c r="A109" s="40"/>
      <c r="B109" s="40"/>
      <c r="C109" s="40"/>
      <c r="D109" s="40"/>
      <c r="E109" s="40"/>
      <c r="F109" s="40"/>
      <c r="G109" s="40"/>
      <c r="H109" s="40"/>
      <c r="I109" s="40"/>
      <c r="J109" s="40"/>
      <c r="K109" s="40"/>
      <c r="L109" s="40"/>
      <c r="M109" s="40"/>
      <c r="N109" s="40"/>
      <c r="O109" s="40"/>
      <c r="P109" s="40"/>
      <c r="Q109" s="40"/>
      <c r="R109" s="40"/>
      <c r="S109" s="40"/>
    </row>
    <row r="110" spans="1:19">
      <c r="A110" s="40"/>
      <c r="B110" s="78" t="s">
        <v>147</v>
      </c>
      <c r="C110" s="40"/>
      <c r="D110" s="40"/>
      <c r="E110" s="40"/>
      <c r="F110" s="40"/>
      <c r="G110" s="40"/>
      <c r="H110" s="40"/>
      <c r="I110" s="40"/>
      <c r="J110" s="40"/>
      <c r="K110" s="40"/>
      <c r="L110" s="40"/>
      <c r="M110" s="40"/>
      <c r="N110" s="40"/>
      <c r="O110" s="40"/>
      <c r="P110" s="40"/>
      <c r="Q110" s="40"/>
      <c r="R110" s="40"/>
      <c r="S110" s="40"/>
    </row>
    <row r="111" spans="1:19">
      <c r="A111" s="40"/>
      <c r="B111" s="78" t="s">
        <v>141</v>
      </c>
      <c r="C111" s="83">
        <f>N105+1</f>
        <v>37</v>
      </c>
      <c r="D111" s="83">
        <f t="shared" ref="D111:N111" si="13">C111+1</f>
        <v>38</v>
      </c>
      <c r="E111" s="83">
        <f t="shared" si="13"/>
        <v>39</v>
      </c>
      <c r="F111" s="83">
        <f t="shared" si="13"/>
        <v>40</v>
      </c>
      <c r="G111" s="83">
        <f t="shared" si="13"/>
        <v>41</v>
      </c>
      <c r="H111" s="83">
        <f t="shared" si="13"/>
        <v>42</v>
      </c>
      <c r="I111" s="83">
        <f t="shared" si="13"/>
        <v>43</v>
      </c>
      <c r="J111" s="83">
        <f t="shared" si="13"/>
        <v>44</v>
      </c>
      <c r="K111" s="83">
        <f t="shared" si="13"/>
        <v>45</v>
      </c>
      <c r="L111" s="83">
        <f t="shared" si="13"/>
        <v>46</v>
      </c>
      <c r="M111" s="83">
        <f t="shared" si="13"/>
        <v>47</v>
      </c>
      <c r="N111" s="83">
        <f t="shared" si="13"/>
        <v>48</v>
      </c>
      <c r="O111" s="40"/>
      <c r="P111" s="40"/>
      <c r="Q111" s="40"/>
      <c r="R111" s="40"/>
      <c r="S111" s="40"/>
    </row>
    <row r="112" spans="1:19">
      <c r="A112" s="40"/>
      <c r="B112" s="78" t="s">
        <v>142</v>
      </c>
      <c r="C112" s="79">
        <f>IF(Q84&lt;C111,N108*D84/12,0)</f>
        <v>0</v>
      </c>
      <c r="D112" s="79">
        <f>IF(Q84&lt;D111,C114*D84/12,0)</f>
        <v>0</v>
      </c>
      <c r="E112" s="79">
        <f>IF(Q84&lt;E111,D114*D84/12,0)</f>
        <v>0</v>
      </c>
      <c r="F112" s="79">
        <f>IF(Q84&lt;F111,E114*D84/12,0)</f>
        <v>0</v>
      </c>
      <c r="G112" s="79">
        <f>IF(Q84&lt;G111,F114*D84/12,0)</f>
        <v>0</v>
      </c>
      <c r="H112" s="79">
        <f>IF(Q84&lt;H111,G114*D84/12,0)</f>
        <v>0</v>
      </c>
      <c r="I112" s="79">
        <f>IF(Q84&lt;I111,H114*D84/12,0)</f>
        <v>0</v>
      </c>
      <c r="J112" s="79">
        <f>IF(Q84&lt;J111,I114*D84/12,0)</f>
        <v>0</v>
      </c>
      <c r="K112" s="79">
        <f>IF(Q84&lt;K111,J114*D84/12,0)</f>
        <v>0</v>
      </c>
      <c r="L112" s="79">
        <f>IF(Q84&lt;L111,K114*D84/12,0)</f>
        <v>0</v>
      </c>
      <c r="M112" s="79">
        <f>IF(Q84&lt;M111,L114*D84/12,0)</f>
        <v>0</v>
      </c>
      <c r="N112" s="79">
        <f>IF(Q84&lt;N111,M114*D84/12,0)</f>
        <v>0</v>
      </c>
      <c r="O112" s="40"/>
      <c r="P112" s="40"/>
      <c r="Q112" s="40"/>
      <c r="R112" s="40"/>
      <c r="S112" s="40"/>
    </row>
    <row r="113" spans="1:19">
      <c r="A113" s="40"/>
      <c r="B113" s="78" t="s">
        <v>143</v>
      </c>
      <c r="C113" s="79">
        <f>IF(N108&lt;0.01,0,IF(Q84&lt;C111,H84-C112,0))</f>
        <v>0</v>
      </c>
      <c r="D113" s="79">
        <f>IF(C114&lt;0.01,0,IF(Q84&lt;D111,H84-D112,0))</f>
        <v>0</v>
      </c>
      <c r="E113" s="79">
        <f>IF(D114&lt;0.01,0,IF(Q84&lt;E111,H84-E112,0))</f>
        <v>0</v>
      </c>
      <c r="F113" s="79">
        <f>IF(E114&lt;0.01,0,IF(Q84&lt;F111,H84-F112,0))</f>
        <v>0</v>
      </c>
      <c r="G113" s="79">
        <f>IF(F114&lt;0.01,0,IF(Q84&lt;G111,H84-G112,0))</f>
        <v>0</v>
      </c>
      <c r="H113" s="79">
        <f>IF(G114&lt;0.01,0,IF(Q84&lt;H111,H84-H112,0))</f>
        <v>0</v>
      </c>
      <c r="I113" s="79">
        <f>IF(H114&lt;0.01,0,IF(Q84&lt;I111,H84-I112,0))</f>
        <v>0</v>
      </c>
      <c r="J113" s="79">
        <f>IF(I114&lt;0.01,0,IF(Q84&lt;J111,H84-J112,0))</f>
        <v>0</v>
      </c>
      <c r="K113" s="79">
        <f>IF(J114&lt;0.01,0,IF(Q84&lt;K111,H84-K112,0))</f>
        <v>0</v>
      </c>
      <c r="L113" s="79">
        <f>IF(K114&lt;0.01,0,IF(Q84&lt;L111,H84-L112,0))</f>
        <v>0</v>
      </c>
      <c r="M113" s="79">
        <f>IF(L114&lt;0.01,0,IF(Q84&lt;M111,H84-M112,0))</f>
        <v>0</v>
      </c>
      <c r="N113" s="79">
        <f>IF(M114&lt;0.01,0,IF(Q84&lt;N111,H84-N112,0))</f>
        <v>0</v>
      </c>
      <c r="O113" s="40"/>
      <c r="P113" s="40"/>
      <c r="Q113" s="40"/>
      <c r="R113" s="40"/>
      <c r="S113" s="40"/>
    </row>
    <row r="114" spans="1:19">
      <c r="A114" s="40"/>
      <c r="B114" s="78" t="s">
        <v>144</v>
      </c>
      <c r="C114" s="79">
        <f>IF(Q84&gt;C111,"",IF(Q84=C111,D83,IF(N108-C113&gt;0,N108-C113,0)))</f>
        <v>0</v>
      </c>
      <c r="D114" s="79">
        <f>IF(Q84&gt;D111,"",IF(Q84=D111,D83,IF(C114-D113&gt;0,C114-D113,0)))</f>
        <v>0</v>
      </c>
      <c r="E114" s="79">
        <f>IF(Q84&gt;E111,"",IF(Q84=E111,D83,IF(D114-E113&gt;0,D114-E113,0)))</f>
        <v>0</v>
      </c>
      <c r="F114" s="79">
        <f>IF(Q84&gt;F111,"",IF(Q84=F111,D83,IF(E114-F113&gt;0,E114-F113,0)))</f>
        <v>0</v>
      </c>
      <c r="G114" s="79">
        <f>IF(Q84&gt;G111,"",IF(Q84=G111,D83,IF(F114-G113&gt;0,F114-G113,0)))</f>
        <v>0</v>
      </c>
      <c r="H114" s="79">
        <f>IF(Q84&gt;H111,"",IF(Q84=H111,D83,IF(G114-H113&gt;0,G114-H113,0)))</f>
        <v>0</v>
      </c>
      <c r="I114" s="79">
        <f>IF(Q84&gt;I111,"",IF(Q84=I111,D83,IF(H114-I113&gt;0,H114-I113,0)))</f>
        <v>0</v>
      </c>
      <c r="J114" s="79">
        <f>IF(Q84&gt;J111,"",IF(Q84=J111,D83,IF(I114-J113&gt;0,I114-J113,0)))</f>
        <v>0</v>
      </c>
      <c r="K114" s="79">
        <f>IF(Q84&gt;K111,"",IF(Q84=K111,D83,IF(J114-K113&gt;0,J114-K113,0)))</f>
        <v>0</v>
      </c>
      <c r="L114" s="79">
        <f>IF(Q84&gt;L111,"",IF(Q84=L111,D83,IF(K114-L113&gt;0,K114-L113,0)))</f>
        <v>0</v>
      </c>
      <c r="M114" s="79">
        <f>IF(Q84&gt;M111,"",IF(Q84=M111,D83,IF(L114-M113&gt;0,L114-M113,0)))</f>
        <v>0</v>
      </c>
      <c r="N114" s="79">
        <f>IF(Q84&gt;N111,"",IF(Q84=N111,D83,IF(M114-N113&gt;0,M114-N113,0)))</f>
        <v>0</v>
      </c>
      <c r="O114" s="40"/>
      <c r="P114" s="40"/>
      <c r="Q114" s="40"/>
      <c r="R114" s="40"/>
      <c r="S114" s="40"/>
    </row>
    <row r="115" spans="1:19">
      <c r="A115" s="40"/>
      <c r="B115" s="40"/>
      <c r="C115" s="40"/>
      <c r="D115" s="40"/>
      <c r="E115" s="40"/>
      <c r="F115" s="40"/>
      <c r="G115" s="40"/>
      <c r="H115" s="40"/>
      <c r="I115" s="40"/>
      <c r="J115" s="40"/>
      <c r="K115" s="40"/>
      <c r="L115" s="40"/>
      <c r="M115" s="40"/>
      <c r="N115" s="40"/>
      <c r="O115" s="40"/>
      <c r="P115" s="40"/>
      <c r="Q115" s="40"/>
      <c r="R115" s="40"/>
      <c r="S115" s="40"/>
    </row>
    <row r="116" spans="1:19">
      <c r="A116" s="40"/>
      <c r="B116" s="78" t="s">
        <v>148</v>
      </c>
      <c r="C116" s="40"/>
      <c r="D116" s="40"/>
      <c r="E116" s="40"/>
      <c r="F116" s="40"/>
      <c r="G116" s="40"/>
      <c r="H116" s="40"/>
      <c r="I116" s="40"/>
      <c r="J116" s="40"/>
      <c r="K116" s="40"/>
      <c r="L116" s="40"/>
      <c r="M116" s="40"/>
      <c r="N116" s="40"/>
      <c r="O116" s="40"/>
      <c r="P116" s="40"/>
      <c r="Q116" s="40"/>
      <c r="R116" s="40"/>
      <c r="S116" s="40"/>
    </row>
    <row r="117" spans="1:19">
      <c r="A117" s="40"/>
      <c r="B117" s="78" t="s">
        <v>141</v>
      </c>
      <c r="C117" s="83">
        <f>N111+1</f>
        <v>49</v>
      </c>
      <c r="D117" s="83">
        <f t="shared" ref="D117:N117" si="14">C117+1</f>
        <v>50</v>
      </c>
      <c r="E117" s="83">
        <f t="shared" si="14"/>
        <v>51</v>
      </c>
      <c r="F117" s="83">
        <f t="shared" si="14"/>
        <v>52</v>
      </c>
      <c r="G117" s="83">
        <f t="shared" si="14"/>
        <v>53</v>
      </c>
      <c r="H117" s="83">
        <f t="shared" si="14"/>
        <v>54</v>
      </c>
      <c r="I117" s="83">
        <f t="shared" si="14"/>
        <v>55</v>
      </c>
      <c r="J117" s="83">
        <f t="shared" si="14"/>
        <v>56</v>
      </c>
      <c r="K117" s="83">
        <f t="shared" si="14"/>
        <v>57</v>
      </c>
      <c r="L117" s="83">
        <f t="shared" si="14"/>
        <v>58</v>
      </c>
      <c r="M117" s="83">
        <f t="shared" si="14"/>
        <v>59</v>
      </c>
      <c r="N117" s="83">
        <f t="shared" si="14"/>
        <v>60</v>
      </c>
      <c r="O117" s="40"/>
      <c r="P117" s="40"/>
      <c r="Q117" s="40"/>
      <c r="R117" s="40"/>
      <c r="S117" s="40"/>
    </row>
    <row r="118" spans="1:19">
      <c r="A118" s="40"/>
      <c r="B118" s="78" t="s">
        <v>142</v>
      </c>
      <c r="C118" s="79">
        <f>IF(Q84&lt;C117,N114*D84/12,0)</f>
        <v>0</v>
      </c>
      <c r="D118" s="79">
        <f>IF(Q84&lt;D117,C120*D84/12,0)</f>
        <v>0</v>
      </c>
      <c r="E118" s="79">
        <f>IF(Q84&lt;E117,D120*D84/12,0)</f>
        <v>0</v>
      </c>
      <c r="F118" s="79">
        <f>IF(Q84&lt;F117,E120*D84/12,0)</f>
        <v>0</v>
      </c>
      <c r="G118" s="79">
        <f>IF(Q84&lt;G117,F120*D84/12,0)</f>
        <v>0</v>
      </c>
      <c r="H118" s="79">
        <f>IF(Q84&lt;H117,G120*D84/12,0)</f>
        <v>0</v>
      </c>
      <c r="I118" s="79">
        <f>IF(Q84&lt;I117,H120*D84/12,0)</f>
        <v>0</v>
      </c>
      <c r="J118" s="79">
        <f>IF(Q84&lt;J117,I120*D84/12,0)</f>
        <v>0</v>
      </c>
      <c r="K118" s="79">
        <f>IF(Q84&lt;K117,J120*D84/12,0)</f>
        <v>0</v>
      </c>
      <c r="L118" s="79">
        <f>IF(Q84&lt;L117,K120*D84/12,0)</f>
        <v>0</v>
      </c>
      <c r="M118" s="79">
        <f>IF(Q84&lt;M117,L120*D84/12,0)</f>
        <v>0</v>
      </c>
      <c r="N118" s="79">
        <f>IF(Q84&lt;N117,M120*D84/12,0)</f>
        <v>0</v>
      </c>
      <c r="O118" s="40"/>
      <c r="P118" s="40"/>
      <c r="Q118" s="40"/>
      <c r="R118" s="40"/>
      <c r="S118" s="40"/>
    </row>
    <row r="119" spans="1:19">
      <c r="A119" s="40"/>
      <c r="B119" s="78" t="s">
        <v>143</v>
      </c>
      <c r="C119" s="79">
        <f>IF(N114&lt;0.01,0,IF(Q84&lt;C117,H84-C118,0))</f>
        <v>0</v>
      </c>
      <c r="D119" s="79">
        <f>IF(C120&lt;0.01,0,IF(Q84&lt;D117,H84-D118,0))</f>
        <v>0</v>
      </c>
      <c r="E119" s="79">
        <f>IF(D120&lt;0.01,0,IF(Q84&lt;E117,H84-E118,0))</f>
        <v>0</v>
      </c>
      <c r="F119" s="79">
        <f>IF(E120&lt;0.01,0,IF(Q84&lt;F117,H84-F118,0))</f>
        <v>0</v>
      </c>
      <c r="G119" s="79">
        <f>IF(F120&lt;0.01,0,IF(Q84&lt;G117,H84-G118,0))</f>
        <v>0</v>
      </c>
      <c r="H119" s="79">
        <f>IF(G120&lt;0.01,0,IF(Q84&lt;H117,H84-H118,0))</f>
        <v>0</v>
      </c>
      <c r="I119" s="79">
        <f>IF(H120&lt;0.01,0,IF(Q84&lt;I117,H84-I118,0))</f>
        <v>0</v>
      </c>
      <c r="J119" s="79">
        <f>IF(I120&lt;0.01,0,IF(Q84&lt;J117,H84-J118,0))</f>
        <v>0</v>
      </c>
      <c r="K119" s="79">
        <f>IF(J120&lt;0.01,0,IF(Q84&lt;K117,H84-K118,0))</f>
        <v>0</v>
      </c>
      <c r="L119" s="79">
        <f>IF(K120&lt;0.01,0,IF(Q84&lt;L117,H84-L118,0))</f>
        <v>0</v>
      </c>
      <c r="M119" s="79">
        <f>IF(L120&lt;0.01,0,IF(Q84&lt;M117,H84-M118,0))</f>
        <v>0</v>
      </c>
      <c r="N119" s="79">
        <f>IF(M120&lt;0.01,0,IF(Q84&lt;N117,H84-N118,0))</f>
        <v>0</v>
      </c>
      <c r="O119" s="40"/>
      <c r="P119" s="40"/>
      <c r="Q119" s="40"/>
      <c r="R119" s="40"/>
      <c r="S119" s="40"/>
    </row>
    <row r="120" spans="1:19">
      <c r="A120" s="40"/>
      <c r="B120" s="78" t="s">
        <v>144</v>
      </c>
      <c r="C120" s="79">
        <f>IF(Q84&gt;C117,"",IF(Q84=C117,D83,IF(N114-C119&gt;0,N114-C119,0)))</f>
        <v>0</v>
      </c>
      <c r="D120" s="79">
        <f>IF(Q84&gt;D117,"",IF(Q84=D117,D83,IF(C120-D119&gt;0,C120-D119,0)))</f>
        <v>0</v>
      </c>
      <c r="E120" s="79">
        <f>IF(Q84&gt;E117,"",IF(Q84=E117,D83,IF(D120-E119&gt;0,D120-E119,0)))</f>
        <v>0</v>
      </c>
      <c r="F120" s="79">
        <f>IF(Q84&gt;F117,"",IF(Q84=F117,D83,IF(E120-F119&gt;0,E120-F119,0)))</f>
        <v>0</v>
      </c>
      <c r="G120" s="79">
        <f>IF(Q84&gt;G117,"",IF(Q84=G117,D83,IF(F120-G119&gt;0,F120-G119,0)))</f>
        <v>0</v>
      </c>
      <c r="H120" s="79">
        <f>IF(Q84&gt;H117,"",IF(Q84=H117,D83,IF(G120-H119&gt;0,G120-H119,0)))</f>
        <v>0</v>
      </c>
      <c r="I120" s="79">
        <f>IF(Q84&gt;I117,"",IF(Q84=I117,D83,IF(H120-I119&gt;0,H120-I119,0)))</f>
        <v>0</v>
      </c>
      <c r="J120" s="79">
        <f>IF(Q84&gt;J117,"",IF(Q84=J117,D83,IF(I120-J119&gt;0,I120-J119,0)))</f>
        <v>0</v>
      </c>
      <c r="K120" s="79">
        <f>IF(Q84&gt;K117,"",IF(Q84=K117,D83,IF(J120-K119&gt;0,J120-K119,0)))</f>
        <v>0</v>
      </c>
      <c r="L120" s="79">
        <f>IF(Q84&gt;L117,"",IF(Q84=L117,D83,IF(K120-L119&gt;0,K120-L119,0)))</f>
        <v>0</v>
      </c>
      <c r="M120" s="79">
        <f>IF(Q84&gt;M117,"",IF(Q84=M117,D83,IF(L120-M119&gt;0,L120-M119,0)))</f>
        <v>0</v>
      </c>
      <c r="N120" s="79">
        <f>IF(Q84&gt;N117,"",IF(Q84=N117,D83,IF(M120-N119&gt;0,M120-N119,0)))</f>
        <v>0</v>
      </c>
      <c r="O120" s="40"/>
      <c r="P120" s="40"/>
      <c r="Q120" s="40"/>
      <c r="R120" s="40"/>
      <c r="S120" s="40"/>
    </row>
    <row r="121" spans="1:19">
      <c r="A121" s="40"/>
      <c r="B121" s="85" t="str">
        <f>Inputs!B29</f>
        <v xml:space="preserve">   Commercial Bank Loan 4</v>
      </c>
      <c r="C121" s="40"/>
      <c r="D121" s="40"/>
      <c r="E121" s="40"/>
      <c r="F121" s="40"/>
      <c r="G121" s="40"/>
      <c r="H121" s="40"/>
      <c r="I121" s="40"/>
      <c r="J121" s="40"/>
      <c r="K121" s="40"/>
      <c r="L121" s="40"/>
      <c r="M121" s="40"/>
      <c r="N121" s="40"/>
      <c r="O121" s="40"/>
      <c r="P121" s="40"/>
      <c r="Q121" s="40"/>
      <c r="R121" s="40"/>
      <c r="S121" s="40"/>
    </row>
    <row r="122" spans="1:19">
      <c r="A122" s="40"/>
      <c r="B122" s="78" t="s">
        <v>128</v>
      </c>
      <c r="C122" s="40"/>
      <c r="D122" s="40"/>
      <c r="E122" s="40"/>
      <c r="F122" s="40"/>
      <c r="G122" s="40"/>
      <c r="H122" s="40"/>
      <c r="I122" s="40"/>
      <c r="J122" s="40"/>
      <c r="K122" s="40"/>
      <c r="L122" s="40"/>
      <c r="M122" s="40"/>
      <c r="N122" s="40"/>
      <c r="O122" s="40"/>
      <c r="P122" s="40"/>
      <c r="Q122" s="79">
        <v>0</v>
      </c>
      <c r="R122" s="40"/>
      <c r="S122" s="40"/>
    </row>
    <row r="123" spans="1:19">
      <c r="A123" s="40"/>
      <c r="B123" s="78" t="s">
        <v>129</v>
      </c>
      <c r="C123" s="40"/>
      <c r="D123" s="68">
        <f>Inputs!C29</f>
        <v>0</v>
      </c>
      <c r="E123" s="40"/>
      <c r="F123" s="78" t="s">
        <v>130</v>
      </c>
      <c r="G123" s="40"/>
      <c r="H123" s="80">
        <f>H124*12</f>
        <v>0</v>
      </c>
      <c r="I123" s="40"/>
      <c r="J123" s="40"/>
      <c r="K123" s="40"/>
      <c r="L123" s="40"/>
      <c r="M123" s="40"/>
      <c r="N123" s="40"/>
      <c r="O123" s="40"/>
      <c r="P123" s="40"/>
      <c r="Q123" s="40"/>
      <c r="R123" s="40"/>
      <c r="S123" s="40"/>
    </row>
    <row r="124" spans="1:19">
      <c r="A124" s="40"/>
      <c r="B124" s="78" t="s">
        <v>131</v>
      </c>
      <c r="C124" s="40"/>
      <c r="D124" s="81">
        <f>Inputs!D29</f>
        <v>0</v>
      </c>
      <c r="E124" s="40"/>
      <c r="F124" s="78" t="s">
        <v>132</v>
      </c>
      <c r="G124" s="40"/>
      <c r="H124" s="80">
        <f>PMT(D124/12,D125*12,-D123)</f>
        <v>0</v>
      </c>
      <c r="I124" s="40"/>
      <c r="J124" s="40"/>
      <c r="K124" s="40"/>
      <c r="L124" s="40"/>
      <c r="M124" s="40"/>
      <c r="N124" s="40"/>
      <c r="O124" s="78" t="s">
        <v>133</v>
      </c>
      <c r="P124" s="40"/>
      <c r="Q124" s="82">
        <v>0</v>
      </c>
      <c r="R124" s="40"/>
      <c r="S124" s="40"/>
    </row>
    <row r="125" spans="1:19">
      <c r="A125" s="40"/>
      <c r="B125" s="78" t="s">
        <v>134</v>
      </c>
      <c r="C125" s="40"/>
      <c r="D125" s="82">
        <f>Inputs!E29</f>
        <v>20</v>
      </c>
      <c r="E125" s="40"/>
      <c r="F125" s="40"/>
      <c r="G125" s="40"/>
      <c r="H125" s="40"/>
      <c r="I125" s="40"/>
      <c r="J125" s="40"/>
      <c r="K125" s="40"/>
      <c r="L125" s="40"/>
      <c r="M125" s="40"/>
      <c r="N125" s="40"/>
      <c r="O125" s="40"/>
      <c r="P125" s="40"/>
      <c r="Q125" s="79">
        <f>IF(Q124&gt;Q122,"",IF(Q124=Q122,D123,"NEGATIVE TERM"))</f>
        <v>0</v>
      </c>
      <c r="R125" s="40"/>
      <c r="S125" s="40"/>
    </row>
    <row r="126" spans="1:19">
      <c r="A126" s="40"/>
      <c r="B126" s="40"/>
      <c r="C126" s="40"/>
      <c r="D126" s="40"/>
      <c r="E126" s="40"/>
      <c r="F126" s="40"/>
      <c r="G126" s="40"/>
      <c r="H126" s="40"/>
      <c r="I126" s="40"/>
      <c r="J126" s="40"/>
      <c r="K126" s="40"/>
      <c r="L126" s="40"/>
      <c r="M126" s="40"/>
      <c r="N126" s="40"/>
      <c r="O126" s="40"/>
      <c r="P126" s="40"/>
      <c r="Q126" s="40"/>
      <c r="R126" s="40"/>
      <c r="S126" s="40"/>
    </row>
    <row r="127" spans="1:19">
      <c r="A127" s="40"/>
      <c r="B127" s="78" t="s">
        <v>135</v>
      </c>
      <c r="C127" s="83">
        <v>1</v>
      </c>
      <c r="D127" s="83">
        <v>2</v>
      </c>
      <c r="E127" s="83">
        <v>3</v>
      </c>
      <c r="F127" s="83">
        <v>4</v>
      </c>
      <c r="G127" s="83">
        <v>5</v>
      </c>
      <c r="H127" s="84" t="s">
        <v>136</v>
      </c>
      <c r="I127" s="40"/>
      <c r="J127" s="40"/>
      <c r="K127" s="40"/>
      <c r="L127" s="40"/>
      <c r="M127" s="40"/>
      <c r="N127" s="40"/>
      <c r="O127" s="40"/>
      <c r="P127" s="40"/>
      <c r="Q127" s="40"/>
      <c r="R127" s="40"/>
      <c r="S127" s="40"/>
    </row>
    <row r="128" spans="1:19">
      <c r="A128" s="40"/>
      <c r="B128" s="78" t="s">
        <v>137</v>
      </c>
      <c r="C128" s="79">
        <f>SUM(C134:N134)</f>
        <v>0</v>
      </c>
      <c r="D128" s="79">
        <f>SUM(C140:N140)</f>
        <v>0</v>
      </c>
      <c r="E128" s="79">
        <f>SUM(C146:N146)</f>
        <v>0</v>
      </c>
      <c r="F128" s="79">
        <f>SUM(C152:N152)</f>
        <v>0</v>
      </c>
      <c r="G128" s="79">
        <f>SUM(C158:N158)</f>
        <v>0</v>
      </c>
      <c r="H128" s="79">
        <f>SUM(C128:G128)</f>
        <v>0</v>
      </c>
      <c r="I128" s="40"/>
      <c r="J128" s="40"/>
      <c r="K128" s="40"/>
      <c r="L128" s="40"/>
      <c r="M128" s="40"/>
      <c r="N128" s="40"/>
      <c r="O128" s="40"/>
      <c r="P128" s="40"/>
      <c r="Q128" s="40"/>
      <c r="R128" s="40"/>
      <c r="S128" s="40"/>
    </row>
    <row r="129" spans="1:19">
      <c r="A129" s="40"/>
      <c r="B129" s="78" t="s">
        <v>138</v>
      </c>
      <c r="C129" s="79">
        <f>SUM(C135:N135)</f>
        <v>0</v>
      </c>
      <c r="D129" s="79">
        <f>SUM(C141:N141)</f>
        <v>0</v>
      </c>
      <c r="E129" s="79">
        <f>SUM(C147:N147)</f>
        <v>0</v>
      </c>
      <c r="F129" s="79">
        <f>SUM(C153:N153)</f>
        <v>0</v>
      </c>
      <c r="G129" s="79">
        <f>SUM(C159:N159)</f>
        <v>0</v>
      </c>
      <c r="H129" s="79">
        <f>SUM(C129:G129)</f>
        <v>0</v>
      </c>
      <c r="I129" s="40"/>
      <c r="J129" s="40"/>
      <c r="K129" s="40"/>
      <c r="L129" s="40"/>
      <c r="M129" s="40"/>
      <c r="N129" s="40"/>
      <c r="O129" s="40"/>
      <c r="P129" s="40"/>
      <c r="Q129" s="40"/>
      <c r="R129" s="40"/>
      <c r="S129" s="40"/>
    </row>
    <row r="130" spans="1:19">
      <c r="A130" s="40"/>
      <c r="B130" s="78" t="s">
        <v>139</v>
      </c>
      <c r="C130" s="79">
        <f>D123-C129</f>
        <v>0</v>
      </c>
      <c r="D130" s="79">
        <f>C130-D129</f>
        <v>0</v>
      </c>
      <c r="E130" s="79">
        <f>D130-E129</f>
        <v>0</v>
      </c>
      <c r="F130" s="79">
        <f>E130-F129</f>
        <v>0</v>
      </c>
      <c r="G130" s="79">
        <f>F130-G129</f>
        <v>0</v>
      </c>
      <c r="H130" s="40"/>
      <c r="I130" s="40"/>
      <c r="J130" s="40"/>
      <c r="K130" s="40"/>
      <c r="L130" s="40"/>
      <c r="M130" s="40"/>
      <c r="N130" s="40"/>
      <c r="O130" s="40"/>
      <c r="P130" s="40"/>
      <c r="Q130" s="40"/>
      <c r="R130" s="40"/>
      <c r="S130" s="40"/>
    </row>
    <row r="131" spans="1:19">
      <c r="A131" s="40"/>
      <c r="B131" s="40"/>
      <c r="C131" s="40"/>
      <c r="D131" s="40"/>
      <c r="E131" s="40"/>
      <c r="F131" s="40"/>
      <c r="G131" s="40"/>
      <c r="H131" s="40"/>
      <c r="I131" s="40"/>
      <c r="J131" s="40"/>
      <c r="K131" s="40"/>
      <c r="L131" s="40"/>
      <c r="M131" s="78"/>
      <c r="N131" s="40"/>
      <c r="O131" s="40"/>
      <c r="P131" s="40"/>
      <c r="Q131" s="40"/>
      <c r="R131" s="40"/>
      <c r="S131" s="40"/>
    </row>
    <row r="132" spans="1:19">
      <c r="A132" s="40"/>
      <c r="B132" s="78" t="s">
        <v>140</v>
      </c>
      <c r="C132" s="78"/>
      <c r="D132" s="78"/>
      <c r="E132" s="78"/>
      <c r="F132" s="78"/>
      <c r="G132" s="78"/>
      <c r="H132" s="78"/>
      <c r="I132" s="78"/>
      <c r="J132" s="78"/>
      <c r="K132" s="78"/>
      <c r="L132" s="78"/>
      <c r="M132" s="78"/>
      <c r="N132" s="78"/>
      <c r="O132" s="40"/>
      <c r="P132" s="40"/>
      <c r="Q132" s="40"/>
      <c r="R132" s="40"/>
      <c r="S132" s="40"/>
    </row>
    <row r="133" spans="1:19">
      <c r="A133" s="40"/>
      <c r="B133" s="78" t="s">
        <v>141</v>
      </c>
      <c r="C133" s="83">
        <v>1</v>
      </c>
      <c r="D133" s="83">
        <f t="shared" ref="D133:N133" si="15">C133+1</f>
        <v>2</v>
      </c>
      <c r="E133" s="83">
        <f t="shared" si="15"/>
        <v>3</v>
      </c>
      <c r="F133" s="83">
        <f t="shared" si="15"/>
        <v>4</v>
      </c>
      <c r="G133" s="83">
        <f t="shared" si="15"/>
        <v>5</v>
      </c>
      <c r="H133" s="83">
        <f t="shared" si="15"/>
        <v>6</v>
      </c>
      <c r="I133" s="83">
        <f t="shared" si="15"/>
        <v>7</v>
      </c>
      <c r="J133" s="83">
        <f t="shared" si="15"/>
        <v>8</v>
      </c>
      <c r="K133" s="83">
        <f t="shared" si="15"/>
        <v>9</v>
      </c>
      <c r="L133" s="83">
        <f t="shared" si="15"/>
        <v>10</v>
      </c>
      <c r="M133" s="83">
        <f t="shared" si="15"/>
        <v>11</v>
      </c>
      <c r="N133" s="83">
        <f t="shared" si="15"/>
        <v>12</v>
      </c>
      <c r="O133" s="40"/>
      <c r="P133" s="40"/>
      <c r="Q133" s="40"/>
      <c r="R133" s="40"/>
      <c r="S133" s="40"/>
    </row>
    <row r="134" spans="1:19">
      <c r="A134" s="40"/>
      <c r="B134" s="78" t="s">
        <v>142</v>
      </c>
      <c r="C134" s="79">
        <f>IF(Q124&lt;C133,Q125*D124/12,0)</f>
        <v>0</v>
      </c>
      <c r="D134" s="79">
        <f>IF(Q124&lt;D133,C136*D124/12,0)</f>
        <v>0</v>
      </c>
      <c r="E134" s="79">
        <f>IF(Q124&lt;E133,D136*D124/12,0)</f>
        <v>0</v>
      </c>
      <c r="F134" s="79">
        <f>IF(Q124&lt;F133,E136*D124/12,0)</f>
        <v>0</v>
      </c>
      <c r="G134" s="79">
        <f>IF(Q124&lt;G133,F136*D124/12,0)</f>
        <v>0</v>
      </c>
      <c r="H134" s="79">
        <f>IF(Q124&lt;H133,G136*D124/12,0)</f>
        <v>0</v>
      </c>
      <c r="I134" s="79">
        <f>IF(Q124&lt;I133,H136*D124/12,0)</f>
        <v>0</v>
      </c>
      <c r="J134" s="79">
        <f>IF(Q124&lt;J133,I136*D124/12,0)</f>
        <v>0</v>
      </c>
      <c r="K134" s="79">
        <f>IF(Q124&lt;K133,J136*D124/12,0)</f>
        <v>0</v>
      </c>
      <c r="L134" s="79">
        <f>IF(Q124&lt;L133,K136*D124/12,0)</f>
        <v>0</v>
      </c>
      <c r="M134" s="79">
        <f>IF(Q124&lt;M133,L136*D124/12,0)</f>
        <v>0</v>
      </c>
      <c r="N134" s="79">
        <f>IF(Q124&lt;N133,M136*D124/12,0)</f>
        <v>0</v>
      </c>
      <c r="O134" s="40"/>
      <c r="P134" s="40"/>
      <c r="Q134" s="40"/>
      <c r="R134" s="40"/>
      <c r="S134" s="40"/>
    </row>
    <row r="135" spans="1:19">
      <c r="A135" s="40"/>
      <c r="B135" s="78" t="s">
        <v>143</v>
      </c>
      <c r="C135" s="79">
        <f>IF(Q124&lt;C133,H124-C134,0)</f>
        <v>0</v>
      </c>
      <c r="D135" s="79">
        <f>IF(C136&lt;0.01,0,IF(Q124&lt;D133,H124-D134,0))</f>
        <v>0</v>
      </c>
      <c r="E135" s="79">
        <f>IF(D136&lt;0.01,0,IF(Q124&lt;E133,H124-E134,0))</f>
        <v>0</v>
      </c>
      <c r="F135" s="79">
        <f>IF(E136&lt;0.01,0,IF(Q124&lt;F133,H124-F134,0))</f>
        <v>0</v>
      </c>
      <c r="G135" s="79">
        <f>IF(F136&lt;0.01,0,IF(Q124&lt;G133,H124-G134,0))</f>
        <v>0</v>
      </c>
      <c r="H135" s="79">
        <f>IF(G136&lt;0.01,0,IF(Q124&lt;H133,H124-H134,0))</f>
        <v>0</v>
      </c>
      <c r="I135" s="79">
        <f>IF(H136&lt;0.01,0,IF(Q124&lt;I133,H124-I134,0))</f>
        <v>0</v>
      </c>
      <c r="J135" s="79">
        <f>IF(I136&lt;0.01,0,IF(Q124&lt;J133,H124-J134,0))</f>
        <v>0</v>
      </c>
      <c r="K135" s="79">
        <f>IF(J136&lt;0.01,0,IF(Q124&lt;K133,H124-K134,0))</f>
        <v>0</v>
      </c>
      <c r="L135" s="79">
        <f>IF(K136&lt;0.01,0,IF(Q124&lt;L133,H124-L134,0))</f>
        <v>0</v>
      </c>
      <c r="M135" s="79">
        <f>IF(L136&lt;0.01,0,IF(Q124&lt;M133,H124-M134,0))</f>
        <v>0</v>
      </c>
      <c r="N135" s="79">
        <f>IF(M136&lt;0.01,0,IF(Q124&lt;N133,H124-N134,0))</f>
        <v>0</v>
      </c>
      <c r="O135" s="40"/>
      <c r="P135" s="40"/>
      <c r="Q135" s="40"/>
      <c r="R135" s="40"/>
      <c r="S135" s="40"/>
    </row>
    <row r="136" spans="1:19">
      <c r="A136" s="40"/>
      <c r="B136" s="78" t="s">
        <v>144</v>
      </c>
      <c r="C136" s="79">
        <f>IF(Q124&gt;C133,"",IF(Q124=C133,D123,IF(Q125-C135&gt;0,Q125-C135,0)))</f>
        <v>0</v>
      </c>
      <c r="D136" s="79">
        <f>IF(Q124&gt;D133,"",IF(Q124=D133,D123,IF(C136-D135&gt;0,C136-D135,0)))</f>
        <v>0</v>
      </c>
      <c r="E136" s="79">
        <f>IF(Q124&gt;E133,"",IF(Q124=E133,D123,IF(D136-E135&gt;0,D136-E135,0)))</f>
        <v>0</v>
      </c>
      <c r="F136" s="79">
        <f>IF(Q124&gt;F133,"",IF(Q124=F133,D123,IF(E136-F135&gt;0,E136-F135,0)))</f>
        <v>0</v>
      </c>
      <c r="G136" s="79">
        <f>IF(Q124&gt;G133,"",IF(Q124=G133,D123,IF(F136-G135&gt;0,F136-G135,0)))</f>
        <v>0</v>
      </c>
      <c r="H136" s="79">
        <f>IF(Q124&gt;H133,"",IF(Q124=H133,D123,IF(G136-H135,G136-H135,0)))</f>
        <v>0</v>
      </c>
      <c r="I136" s="79">
        <f>IF(Q124&gt;I133,"",IF(Q124=I133,D123,IF(H136-I135&gt;0,H136-I135,0)))</f>
        <v>0</v>
      </c>
      <c r="J136" s="79">
        <f>IF(Q124&gt;J133,"",IF(Q124=J133,D123,IF(I136-J135&gt;0,I136-J135,0)))</f>
        <v>0</v>
      </c>
      <c r="K136" s="79">
        <f>IF(Q124&gt;K133,"",IF(Q124=K133,D123,IF(J136-K135&gt;0,J136-K135,0)))</f>
        <v>0</v>
      </c>
      <c r="L136" s="79">
        <f>IF(Q124&gt;L133,"",IF(Q124=L133,D123,IF(K136-L135&gt;0,K136-L135,0)))</f>
        <v>0</v>
      </c>
      <c r="M136" s="79">
        <f>IF(Q124&gt;M133,"",IF(Q124=M133,D123,IF(L136-M135&gt;0,L136-M135,0)))</f>
        <v>0</v>
      </c>
      <c r="N136" s="79">
        <f>IF(Q124&gt;N133,"",IF(Q124=N133,D123,IF(M136-N135&gt;0,M136-N135,0)))</f>
        <v>0</v>
      </c>
      <c r="O136" s="40"/>
      <c r="P136" s="40"/>
      <c r="Q136" s="40"/>
      <c r="R136" s="40"/>
      <c r="S136" s="40"/>
    </row>
    <row r="137" spans="1:19">
      <c r="A137" s="40"/>
      <c r="B137" s="40"/>
      <c r="C137" s="40"/>
      <c r="D137" s="40"/>
      <c r="E137" s="40"/>
      <c r="F137" s="40"/>
      <c r="G137" s="40"/>
      <c r="H137" s="40"/>
      <c r="I137" s="40"/>
      <c r="J137" s="40"/>
      <c r="K137" s="40"/>
      <c r="L137" s="40"/>
      <c r="M137" s="40"/>
      <c r="N137" s="40"/>
      <c r="O137" s="40"/>
      <c r="P137" s="40"/>
      <c r="Q137" s="40"/>
      <c r="R137" s="40"/>
      <c r="S137" s="40"/>
    </row>
    <row r="138" spans="1:19">
      <c r="A138" s="40"/>
      <c r="B138" s="78" t="s">
        <v>145</v>
      </c>
      <c r="C138" s="40"/>
      <c r="D138" s="40"/>
      <c r="E138" s="40"/>
      <c r="F138" s="40"/>
      <c r="G138" s="40"/>
      <c r="H138" s="40"/>
      <c r="I138" s="40"/>
      <c r="J138" s="40"/>
      <c r="K138" s="40"/>
      <c r="L138" s="40"/>
      <c r="M138" s="40"/>
      <c r="N138" s="40"/>
      <c r="O138" s="40"/>
      <c r="P138" s="40"/>
      <c r="Q138" s="40"/>
      <c r="R138" s="40"/>
      <c r="S138" s="40"/>
    </row>
    <row r="139" spans="1:19">
      <c r="A139" s="40"/>
      <c r="B139" s="78" t="s">
        <v>141</v>
      </c>
      <c r="C139" s="83">
        <f>N133+1</f>
        <v>13</v>
      </c>
      <c r="D139" s="83">
        <f t="shared" ref="D139:N139" si="16">C139+1</f>
        <v>14</v>
      </c>
      <c r="E139" s="83">
        <f t="shared" si="16"/>
        <v>15</v>
      </c>
      <c r="F139" s="83">
        <f t="shared" si="16"/>
        <v>16</v>
      </c>
      <c r="G139" s="83">
        <f t="shared" si="16"/>
        <v>17</v>
      </c>
      <c r="H139" s="83">
        <f t="shared" si="16"/>
        <v>18</v>
      </c>
      <c r="I139" s="83">
        <f t="shared" si="16"/>
        <v>19</v>
      </c>
      <c r="J139" s="83">
        <f t="shared" si="16"/>
        <v>20</v>
      </c>
      <c r="K139" s="83">
        <f t="shared" si="16"/>
        <v>21</v>
      </c>
      <c r="L139" s="83">
        <f t="shared" si="16"/>
        <v>22</v>
      </c>
      <c r="M139" s="83">
        <f t="shared" si="16"/>
        <v>23</v>
      </c>
      <c r="N139" s="83">
        <f t="shared" si="16"/>
        <v>24</v>
      </c>
      <c r="O139" s="40"/>
      <c r="P139" s="40"/>
      <c r="Q139" s="40"/>
      <c r="R139" s="40"/>
      <c r="S139" s="40"/>
    </row>
    <row r="140" spans="1:19">
      <c r="A140" s="40"/>
      <c r="B140" s="78" t="s">
        <v>142</v>
      </c>
      <c r="C140" s="79">
        <f>IF(Q124&lt;C139,N136*D124/12,0)</f>
        <v>0</v>
      </c>
      <c r="D140" s="79">
        <f>IF(Q124&lt;D139,C142*D124/12,0)</f>
        <v>0</v>
      </c>
      <c r="E140" s="79">
        <f>IF(Q124&lt;E139,D142*D124/12,0)</f>
        <v>0</v>
      </c>
      <c r="F140" s="79">
        <f>IF(Q124&lt;F139,E142*D124/12,0)</f>
        <v>0</v>
      </c>
      <c r="G140" s="79">
        <f>IF(Q124&lt;G139,F142*D124/12,0)</f>
        <v>0</v>
      </c>
      <c r="H140" s="79">
        <f>IF(Q124&lt;H139,G142*D124/12,0)</f>
        <v>0</v>
      </c>
      <c r="I140" s="79">
        <f>IF(Q124&lt;I139,H142*D124/12,0)</f>
        <v>0</v>
      </c>
      <c r="J140" s="79">
        <f>IF(Q124&lt;J139,I142*D124/12,0)</f>
        <v>0</v>
      </c>
      <c r="K140" s="79">
        <f>IF(Q124&lt;K139,J142*D124/12,0)</f>
        <v>0</v>
      </c>
      <c r="L140" s="79">
        <f>IF(Q124&lt;L139,K142*D124/12,0)</f>
        <v>0</v>
      </c>
      <c r="M140" s="79">
        <f>IF(Q124&lt;M139,L142*D124/12,0)</f>
        <v>0</v>
      </c>
      <c r="N140" s="79">
        <f>IF(Q124&lt;N139,M142*D124/12,0)</f>
        <v>0</v>
      </c>
      <c r="O140" s="40"/>
      <c r="P140" s="40"/>
      <c r="Q140" s="40"/>
      <c r="R140" s="40"/>
      <c r="S140" s="40"/>
    </row>
    <row r="141" spans="1:19">
      <c r="A141" s="40"/>
      <c r="B141" s="78" t="s">
        <v>143</v>
      </c>
      <c r="C141" s="79">
        <f>IF(N136&lt;0.01,0,IF(Q124&lt;C139,H124-C140,0))</f>
        <v>0</v>
      </c>
      <c r="D141" s="79">
        <f>IF(C142&lt;0.01,0,IF(Q124&lt;D139,H124-D140,0))</f>
        <v>0</v>
      </c>
      <c r="E141" s="79">
        <f>IF(D142&lt;0.01,0,IF(Q124&lt;E139,H124-E140,0))</f>
        <v>0</v>
      </c>
      <c r="F141" s="79">
        <f>IF(E142&lt;0.01,0,IF(Q124&lt;F139,H124-F140,0))</f>
        <v>0</v>
      </c>
      <c r="G141" s="79">
        <f>IF(F142&lt;0.01,0,IF(Q124&lt;G139,H124-G140,0))</f>
        <v>0</v>
      </c>
      <c r="H141" s="79">
        <f>IF(G142&lt;0.01,0,IF(Q124&lt;H139,H124-H140,0))</f>
        <v>0</v>
      </c>
      <c r="I141" s="79">
        <f>IF(H142&lt;0.01,0,IF(Q124&lt;I139,H124-I140,0))</f>
        <v>0</v>
      </c>
      <c r="J141" s="79">
        <f>IF(I142&lt;0.01,0,IF(Q124&lt;J139,H124-J140,0))</f>
        <v>0</v>
      </c>
      <c r="K141" s="79">
        <f>IF(J142&lt;0.01,0,IF(Q124&lt;K139,H124-K140,0))</f>
        <v>0</v>
      </c>
      <c r="L141" s="79">
        <f>IF(K142&lt;0.01,0,IF(Q124&lt;L139,H124-L140,0))</f>
        <v>0</v>
      </c>
      <c r="M141" s="79">
        <f>IF(L142&lt;0.01,0,IF(Q124&lt;M139,H124-M140,0))</f>
        <v>0</v>
      </c>
      <c r="N141" s="79">
        <f>IF(M142&lt;0.01,0,IF(Q124&lt;N139,H124-N140,0))</f>
        <v>0</v>
      </c>
      <c r="O141" s="40"/>
      <c r="P141" s="40"/>
      <c r="Q141" s="40"/>
      <c r="R141" s="40"/>
      <c r="S141" s="40"/>
    </row>
    <row r="142" spans="1:19">
      <c r="A142" s="40"/>
      <c r="B142" s="78" t="s">
        <v>144</v>
      </c>
      <c r="C142" s="79">
        <f>IF(Q124&gt;C139,"",IF(Q124=C139,D123,IF(N136-C141&gt;0,N136-C141,0)))</f>
        <v>0</v>
      </c>
      <c r="D142" s="79">
        <f>IF(Q124&gt;D139,"",IF(Q124=D139,D123,IF(C142-D141&gt;0,C142-D141,0)))</f>
        <v>0</v>
      </c>
      <c r="E142" s="79">
        <f>IF(Q124&gt;E139,"",IF(Q124=E139,D123,IF(D142-E141&gt;0,D142-E141,0)))</f>
        <v>0</v>
      </c>
      <c r="F142" s="79">
        <f>IF(Q124&gt;F139,"",IF(Q124=F139,D123,IF(E142-F141&gt;0,E142-F141,0)))</f>
        <v>0</v>
      </c>
      <c r="G142" s="79">
        <f>IF(Q124&gt;G139,"",IF(Q124=G139,D123,IF(F142-G141&gt;0,F142-G141,0)))</f>
        <v>0</v>
      </c>
      <c r="H142" s="79">
        <f>IF(Q124&gt;H139,"",IF(Q124=H139,D123,IF(G142-H141&gt;0,G142-H141,0)))</f>
        <v>0</v>
      </c>
      <c r="I142" s="79">
        <f>IF(Q124&gt;I139,"",IF(Q124=I139,D123,IF(H142-I141&gt;0,H142-I141,0)))</f>
        <v>0</v>
      </c>
      <c r="J142" s="79">
        <f>IF(Q124&gt;J139,"",IF(Q124=J139,D123,IF(I142-J141&gt;0,I142-J141,0)))</f>
        <v>0</v>
      </c>
      <c r="K142" s="79">
        <f>IF(Q124&gt;K139,"",IF(Q124=K139,D123,IF(J142-K141&gt;0,J142-K141,0)))</f>
        <v>0</v>
      </c>
      <c r="L142" s="79">
        <f>IF(Q124&gt;L139,"",IF(Q124=L139,D123,IF(K142-L141&gt;0,K142-L141,0)))</f>
        <v>0</v>
      </c>
      <c r="M142" s="79">
        <f>IF(Q124&gt;M139,"",IF(Q124=M139,D123,IF(L142-M141&gt;0,L142-M141,0)))</f>
        <v>0</v>
      </c>
      <c r="N142" s="79">
        <f>IF(Q124&gt;N139,"",IF(Q124=N139,D123,IF(M142-N141&gt;0,M142-N141,0)))</f>
        <v>0</v>
      </c>
      <c r="O142" s="40"/>
      <c r="P142" s="40"/>
      <c r="Q142" s="40"/>
      <c r="R142" s="40"/>
      <c r="S142" s="40"/>
    </row>
    <row r="143" spans="1:19">
      <c r="A143" s="40"/>
      <c r="B143" s="40"/>
      <c r="C143" s="40"/>
      <c r="D143" s="40"/>
      <c r="E143" s="40"/>
      <c r="F143" s="40"/>
      <c r="G143" s="40"/>
      <c r="H143" s="40"/>
      <c r="I143" s="40"/>
      <c r="J143" s="40"/>
      <c r="K143" s="40"/>
      <c r="L143" s="40"/>
      <c r="M143" s="40"/>
      <c r="N143" s="40"/>
      <c r="O143" s="40"/>
      <c r="P143" s="40"/>
      <c r="Q143" s="40"/>
      <c r="R143" s="40"/>
      <c r="S143" s="40"/>
    </row>
    <row r="144" spans="1:19">
      <c r="A144" s="40"/>
      <c r="B144" s="78" t="s">
        <v>146</v>
      </c>
      <c r="C144" s="40"/>
      <c r="D144" s="40"/>
      <c r="E144" s="40"/>
      <c r="F144" s="40"/>
      <c r="G144" s="40"/>
      <c r="H144" s="40"/>
      <c r="I144" s="40"/>
      <c r="J144" s="40"/>
      <c r="K144" s="40"/>
      <c r="L144" s="40"/>
      <c r="M144" s="40"/>
      <c r="N144" s="40"/>
      <c r="O144" s="40"/>
      <c r="P144" s="40"/>
      <c r="Q144" s="40"/>
      <c r="R144" s="40"/>
      <c r="S144" s="40"/>
    </row>
    <row r="145" spans="1:19">
      <c r="A145" s="40"/>
      <c r="B145" s="78" t="s">
        <v>141</v>
      </c>
      <c r="C145" s="83">
        <f>N139+1</f>
        <v>25</v>
      </c>
      <c r="D145" s="83">
        <f t="shared" ref="D145:N145" si="17">C145+1</f>
        <v>26</v>
      </c>
      <c r="E145" s="83">
        <f t="shared" si="17"/>
        <v>27</v>
      </c>
      <c r="F145" s="83">
        <f t="shared" si="17"/>
        <v>28</v>
      </c>
      <c r="G145" s="83">
        <f t="shared" si="17"/>
        <v>29</v>
      </c>
      <c r="H145" s="83">
        <f t="shared" si="17"/>
        <v>30</v>
      </c>
      <c r="I145" s="83">
        <f t="shared" si="17"/>
        <v>31</v>
      </c>
      <c r="J145" s="83">
        <f t="shared" si="17"/>
        <v>32</v>
      </c>
      <c r="K145" s="83">
        <f t="shared" si="17"/>
        <v>33</v>
      </c>
      <c r="L145" s="83">
        <f t="shared" si="17"/>
        <v>34</v>
      </c>
      <c r="M145" s="83">
        <f t="shared" si="17"/>
        <v>35</v>
      </c>
      <c r="N145" s="83">
        <f t="shared" si="17"/>
        <v>36</v>
      </c>
      <c r="O145" s="40"/>
      <c r="P145" s="40"/>
      <c r="Q145" s="40"/>
      <c r="R145" s="40"/>
      <c r="S145" s="40"/>
    </row>
    <row r="146" spans="1:19">
      <c r="A146" s="40"/>
      <c r="B146" s="78" t="s">
        <v>142</v>
      </c>
      <c r="C146" s="79">
        <f>IF(Q124&lt;C145,N142*D124/12,0)</f>
        <v>0</v>
      </c>
      <c r="D146" s="79">
        <f>IF(Q124&lt;D145,C148*D124/12,0)</f>
        <v>0</v>
      </c>
      <c r="E146" s="79">
        <f>IF(Q124&lt;E145,D148*D124/12,0)</f>
        <v>0</v>
      </c>
      <c r="F146" s="79">
        <f>IF(Q124&lt;F145,E148*D124/12,0)</f>
        <v>0</v>
      </c>
      <c r="G146" s="79">
        <f>IF(Q124&lt;G145,F148*D124/12,0)</f>
        <v>0</v>
      </c>
      <c r="H146" s="79">
        <f>IF(Q124&lt;H145,G148*D124/12,0)</f>
        <v>0</v>
      </c>
      <c r="I146" s="79">
        <f>IF(Q124&lt;I145,H148*D124/12,0)</f>
        <v>0</v>
      </c>
      <c r="J146" s="79">
        <f>IF(Q124&lt;J145,I148*D124/12,0)</f>
        <v>0</v>
      </c>
      <c r="K146" s="79">
        <f>IF(Q124&lt;K145,J148*D124/12,0)</f>
        <v>0</v>
      </c>
      <c r="L146" s="79">
        <f>IF(Q124&lt;L145,K148*D124/12,0)</f>
        <v>0</v>
      </c>
      <c r="M146" s="79">
        <f>IF(Q124&lt;M145,L148*D124/12,0)</f>
        <v>0</v>
      </c>
      <c r="N146" s="79">
        <f>IF(Q124&lt;N145,M148*D124/12,0)</f>
        <v>0</v>
      </c>
      <c r="O146" s="40"/>
      <c r="P146" s="40"/>
      <c r="Q146" s="40"/>
      <c r="R146" s="40"/>
      <c r="S146" s="40"/>
    </row>
    <row r="147" spans="1:19">
      <c r="A147" s="40"/>
      <c r="B147" s="78" t="s">
        <v>143</v>
      </c>
      <c r="C147" s="79">
        <f>IF(N142&lt;0.01,0,IF(Q124&lt;C145,H124-C146,0))</f>
        <v>0</v>
      </c>
      <c r="D147" s="79">
        <f>IF(C148&lt;0.01,0,IF(Q124&lt;D145,H124-D146,0))</f>
        <v>0</v>
      </c>
      <c r="E147" s="79">
        <f>IF(D148&lt;0.01,0,IF(Q124&lt;E145,H124-E146,0))</f>
        <v>0</v>
      </c>
      <c r="F147" s="79">
        <f>IF(E148&lt;0.01,0,IF(Q124&lt;F145,H124-F146,0))</f>
        <v>0</v>
      </c>
      <c r="G147" s="79">
        <f>IF(F148&lt;0.01,0,IF(Q124&lt;G145,H124-G146,0))</f>
        <v>0</v>
      </c>
      <c r="H147" s="79">
        <f>IF(G148&lt;0.01,0,IF(Q124&lt;H145,H124-H146,0))</f>
        <v>0</v>
      </c>
      <c r="I147" s="79">
        <f>IF(H148&lt;0.01,0,IF(Q124&lt;I145,H124-I146,0))</f>
        <v>0</v>
      </c>
      <c r="J147" s="79">
        <f>IF(I148&lt;0.01,0,IF(Q124&lt;J145,H124-J146,0))</f>
        <v>0</v>
      </c>
      <c r="K147" s="79">
        <f>IF(J148&lt;0.01,0,IF(Q124&lt;K145,H124-K146,0))</f>
        <v>0</v>
      </c>
      <c r="L147" s="79">
        <f>IF(K148&lt;0.01,0,IF(Q124&lt;L145,H124-L146,0))</f>
        <v>0</v>
      </c>
      <c r="M147" s="79">
        <f>IF(L148&lt;0.01,0,IF(Q124&lt;M145,H124-M146,0))</f>
        <v>0</v>
      </c>
      <c r="N147" s="79">
        <f>IF(M148&lt;0.01,0,IF(Q124&lt;N145,H124-N146,0))</f>
        <v>0</v>
      </c>
      <c r="O147" s="40"/>
      <c r="P147" s="40"/>
      <c r="Q147" s="40"/>
      <c r="R147" s="40"/>
      <c r="S147" s="40"/>
    </row>
    <row r="148" spans="1:19">
      <c r="A148" s="40"/>
      <c r="B148" s="78" t="s">
        <v>144</v>
      </c>
      <c r="C148" s="79">
        <f>IF(Q124&gt;C145,"",IF(Q124=C145,D123,IF(N142-C147&gt;0,N142-C147,0)))</f>
        <v>0</v>
      </c>
      <c r="D148" s="79">
        <f>IF(Q124&gt;D145,"",IF(Q124=D145,D123,IF(C148-D147&gt;0,C148-D147,0)))</f>
        <v>0</v>
      </c>
      <c r="E148" s="79">
        <f>IF(Q124&gt;E145,"",IF(Q124=E145,D123,IF(D148-E147,D148-E147,0)))</f>
        <v>0</v>
      </c>
      <c r="F148" s="79">
        <f>IF(Q124&gt;F145,"",IF(Q124=F145,D123,IF(E148-F147&gt;0,E148-F147,0)))</f>
        <v>0</v>
      </c>
      <c r="G148" s="79">
        <f>IF(Q124&gt;G145,"",IF(Q124=G145,D123,IF(F148-G147&gt;0,F148-G147,0)))</f>
        <v>0</v>
      </c>
      <c r="H148" s="79">
        <f>IF(Q124&gt;H145,"",IF(Q124=H145,D123,IF(G148-H147&gt;0,G148-H147,0)))</f>
        <v>0</v>
      </c>
      <c r="I148" s="79">
        <f>IF(Q124&gt;I145,"",IF(Q124=I145,D123,IF(H148-I147&gt;0,H148-I147,0)))</f>
        <v>0</v>
      </c>
      <c r="J148" s="79">
        <f>IF(Q124&gt;J145,"",IF(Q124=J145,D123,IF(I148-J147&gt;0,I148-J147,0)))</f>
        <v>0</v>
      </c>
      <c r="K148" s="79">
        <f>IF(Q124&gt;K145,"",IF(Q124=K145,D123,IF(J148-K147&gt;0,J148-K147,0)))</f>
        <v>0</v>
      </c>
      <c r="L148" s="79">
        <f>IF(Q124&gt;L145,"",IF(Q124=L145,D123,IF(K148-L147&gt;0,K148-L147,0)))</f>
        <v>0</v>
      </c>
      <c r="M148" s="79">
        <f>IF(Q124&gt;M145,"",IF(Q124=M145,D123,IF(L148-M147&gt;0,L148-M147,0)))</f>
        <v>0</v>
      </c>
      <c r="N148" s="79">
        <f>IF(Q124&gt;N145,"",IF(Q124=N145,D123,IF(M148-N147&gt;0,M148-N147,0)))</f>
        <v>0</v>
      </c>
      <c r="O148" s="40"/>
      <c r="P148" s="40"/>
      <c r="Q148" s="40"/>
      <c r="R148" s="40"/>
      <c r="S148" s="40"/>
    </row>
    <row r="149" spans="1:19">
      <c r="A149" s="40"/>
      <c r="B149" s="40"/>
      <c r="C149" s="40"/>
      <c r="D149" s="40"/>
      <c r="E149" s="40"/>
      <c r="F149" s="40"/>
      <c r="G149" s="40"/>
      <c r="H149" s="40"/>
      <c r="I149" s="40"/>
      <c r="J149" s="40"/>
      <c r="K149" s="40"/>
      <c r="L149" s="40"/>
      <c r="M149" s="40"/>
      <c r="N149" s="40"/>
      <c r="O149" s="40"/>
      <c r="P149" s="40"/>
      <c r="Q149" s="40"/>
      <c r="R149" s="40"/>
      <c r="S149" s="40"/>
    </row>
    <row r="150" spans="1:19">
      <c r="A150" s="40"/>
      <c r="B150" s="78" t="s">
        <v>147</v>
      </c>
      <c r="C150" s="40"/>
      <c r="D150" s="40"/>
      <c r="E150" s="40"/>
      <c r="F150" s="40"/>
      <c r="G150" s="40"/>
      <c r="H150" s="40"/>
      <c r="I150" s="40"/>
      <c r="J150" s="40"/>
      <c r="K150" s="40"/>
      <c r="L150" s="40"/>
      <c r="M150" s="40"/>
      <c r="N150" s="40"/>
      <c r="O150" s="40"/>
      <c r="P150" s="40"/>
      <c r="Q150" s="40"/>
      <c r="R150" s="40"/>
      <c r="S150" s="40"/>
    </row>
    <row r="151" spans="1:19">
      <c r="A151" s="40"/>
      <c r="B151" s="78" t="s">
        <v>141</v>
      </c>
      <c r="C151" s="83">
        <f>N145+1</f>
        <v>37</v>
      </c>
      <c r="D151" s="83">
        <f t="shared" ref="D151:N151" si="18">C151+1</f>
        <v>38</v>
      </c>
      <c r="E151" s="83">
        <f t="shared" si="18"/>
        <v>39</v>
      </c>
      <c r="F151" s="83">
        <f t="shared" si="18"/>
        <v>40</v>
      </c>
      <c r="G151" s="83">
        <f t="shared" si="18"/>
        <v>41</v>
      </c>
      <c r="H151" s="83">
        <f t="shared" si="18"/>
        <v>42</v>
      </c>
      <c r="I151" s="83">
        <f t="shared" si="18"/>
        <v>43</v>
      </c>
      <c r="J151" s="83">
        <f t="shared" si="18"/>
        <v>44</v>
      </c>
      <c r="K151" s="83">
        <f t="shared" si="18"/>
        <v>45</v>
      </c>
      <c r="L151" s="83">
        <f t="shared" si="18"/>
        <v>46</v>
      </c>
      <c r="M151" s="83">
        <f t="shared" si="18"/>
        <v>47</v>
      </c>
      <c r="N151" s="83">
        <f t="shared" si="18"/>
        <v>48</v>
      </c>
      <c r="O151" s="40"/>
      <c r="P151" s="40"/>
      <c r="Q151" s="40"/>
      <c r="R151" s="40"/>
      <c r="S151" s="40"/>
    </row>
    <row r="152" spans="1:19">
      <c r="A152" s="40"/>
      <c r="B152" s="78" t="s">
        <v>142</v>
      </c>
      <c r="C152" s="79">
        <f>IF(Q124&lt;C151,N148*D124/12,0)</f>
        <v>0</v>
      </c>
      <c r="D152" s="79">
        <f>IF(Q124&lt;D151,C154*D124/12,0)</f>
        <v>0</v>
      </c>
      <c r="E152" s="79">
        <f>IF(Q124&lt;E151,D154*D124/12,0)</f>
        <v>0</v>
      </c>
      <c r="F152" s="79">
        <f>IF(Q124&lt;F151,E154*D124/12,0)</f>
        <v>0</v>
      </c>
      <c r="G152" s="79">
        <f>IF(Q124&lt;G151,F154*D124/12,0)</f>
        <v>0</v>
      </c>
      <c r="H152" s="79">
        <f>IF(Q124&lt;H151,G154*D124/12,0)</f>
        <v>0</v>
      </c>
      <c r="I152" s="79">
        <f>IF(Q124&lt;I151,H154*D124/12,0)</f>
        <v>0</v>
      </c>
      <c r="J152" s="79">
        <f>IF(Q124&lt;J151,I154*D124/12,0)</f>
        <v>0</v>
      </c>
      <c r="K152" s="79">
        <f>IF(Q124&lt;K151,J154*D124/12,0)</f>
        <v>0</v>
      </c>
      <c r="L152" s="79">
        <f>IF(Q124&lt;L151,K154*D124/12,0)</f>
        <v>0</v>
      </c>
      <c r="M152" s="79">
        <f>IF(Q124&lt;M151,L154*D124/12,0)</f>
        <v>0</v>
      </c>
      <c r="N152" s="79">
        <f>IF(Q124&lt;N151,M154*D124/12,0)</f>
        <v>0</v>
      </c>
      <c r="O152" s="40"/>
      <c r="P152" s="40"/>
      <c r="Q152" s="40"/>
      <c r="R152" s="40"/>
      <c r="S152" s="40"/>
    </row>
    <row r="153" spans="1:19">
      <c r="A153" s="40"/>
      <c r="B153" s="78" t="s">
        <v>143</v>
      </c>
      <c r="C153" s="79">
        <f>IF(N148&lt;0.01,0,IF(Q124&lt;C151,H124-C152,0))</f>
        <v>0</v>
      </c>
      <c r="D153" s="79">
        <f>IF(C154&lt;0.01,0,IF(Q124&lt;D151,H124-D152,0))</f>
        <v>0</v>
      </c>
      <c r="E153" s="79">
        <f>IF(D154&lt;0.01,0,IF(Q124&lt;E151,H124-E152,0))</f>
        <v>0</v>
      </c>
      <c r="F153" s="79">
        <f>IF(E154&lt;0.01,0,IF(Q124&lt;F151,H124-F152,0))</f>
        <v>0</v>
      </c>
      <c r="G153" s="79">
        <f>IF(F154&lt;0.01,0,IF(Q124&lt;G151,H124-G152,0))</f>
        <v>0</v>
      </c>
      <c r="H153" s="79">
        <f>IF(G154&lt;0.01,0,IF(Q124&lt;H151,H124-H152,0))</f>
        <v>0</v>
      </c>
      <c r="I153" s="79">
        <f>IF(H154&lt;0.01,0,IF(Q124&lt;I151,H124-I152,0))</f>
        <v>0</v>
      </c>
      <c r="J153" s="79">
        <f>IF(I154&lt;0.01,0,IF(Q124&lt;J151,H124-J152,0))</f>
        <v>0</v>
      </c>
      <c r="K153" s="79">
        <f>IF(J154&lt;0.01,0,IF(Q124&lt;K151,H124-K152,0))</f>
        <v>0</v>
      </c>
      <c r="L153" s="79">
        <f>IF(K154&lt;0.01,0,IF(Q124&lt;L151,H124-L152,0))</f>
        <v>0</v>
      </c>
      <c r="M153" s="79">
        <f>IF(L154&lt;0.01,0,IF(Q124&lt;M151,H124-M152,0))</f>
        <v>0</v>
      </c>
      <c r="N153" s="79">
        <f>IF(M154&lt;0.01,0,IF(Q124&lt;N151,H124-N152,0))</f>
        <v>0</v>
      </c>
      <c r="O153" s="40"/>
      <c r="P153" s="40"/>
      <c r="Q153" s="40"/>
      <c r="R153" s="40"/>
      <c r="S153" s="40"/>
    </row>
    <row r="154" spans="1:19">
      <c r="A154" s="40"/>
      <c r="B154" s="78" t="s">
        <v>144</v>
      </c>
      <c r="C154" s="79">
        <f>IF(Q124&gt;C151,"",IF(Q124=C151,D123,IF(N148-C153&gt;0,N148-C153,0)))</f>
        <v>0</v>
      </c>
      <c r="D154" s="79">
        <f>IF(Q124&gt;D151,"",IF(Q124=D151,D123,IF(C154-D153&gt;0,C154-D153,0)))</f>
        <v>0</v>
      </c>
      <c r="E154" s="79">
        <f>IF(Q124&gt;E151,"",IF(Q124=E151,D123,IF(D154-E153&gt;0,D154-E153,0)))</f>
        <v>0</v>
      </c>
      <c r="F154" s="79">
        <f>IF(Q124&gt;F151,"",IF(Q124=F151,D123,IF(E154-F153&gt;0,E154-F153,0)))</f>
        <v>0</v>
      </c>
      <c r="G154" s="79">
        <f>IF(Q124&gt;G151,"",IF(Q124=G151,D123,IF(F154-G153&gt;0,F154-G153,0)))</f>
        <v>0</v>
      </c>
      <c r="H154" s="79">
        <f>IF(Q124&gt;H151,"",IF(Q124=H151,D123,IF(G154-H153&gt;0,G154-H153,0)))</f>
        <v>0</v>
      </c>
      <c r="I154" s="79">
        <f>IF(Q124&gt;I151,"",IF(Q124=I151,D123,IF(H154-I153&gt;0,H154-I153,0)))</f>
        <v>0</v>
      </c>
      <c r="J154" s="79">
        <f>IF(Q124&gt;J151,"",IF(Q124=J151,D123,IF(I154-J153&gt;0,I154-J153,0)))</f>
        <v>0</v>
      </c>
      <c r="K154" s="79">
        <f>IF(Q124&gt;K151,"",IF(Q124=K151,D123,IF(J154-K153&gt;0,J154-K153,0)))</f>
        <v>0</v>
      </c>
      <c r="L154" s="79">
        <f>IF(Q124&gt;L151,"",IF(Q124=L151,D123,IF(K154-L153&gt;0,K154-L153,0)))</f>
        <v>0</v>
      </c>
      <c r="M154" s="79">
        <f>IF(Q124&gt;M151,"",IF(Q124=M151,D123,IF(L154-M153&gt;0,L154-M153,0)))</f>
        <v>0</v>
      </c>
      <c r="N154" s="79">
        <f>IF(Q124&gt;N151,"",IF(Q124=N151,D123,IF(M154-N153&gt;0,M154-N153,0)))</f>
        <v>0</v>
      </c>
      <c r="O154" s="40"/>
      <c r="P154" s="40"/>
      <c r="Q154" s="40"/>
      <c r="R154" s="40"/>
      <c r="S154" s="40"/>
    </row>
    <row r="155" spans="1:19">
      <c r="A155" s="40"/>
      <c r="B155" s="40"/>
      <c r="C155" s="40"/>
      <c r="D155" s="40"/>
      <c r="E155" s="40"/>
      <c r="F155" s="40"/>
      <c r="G155" s="40"/>
      <c r="H155" s="40"/>
      <c r="I155" s="40"/>
      <c r="J155" s="40"/>
      <c r="K155" s="40"/>
      <c r="L155" s="40"/>
      <c r="M155" s="40"/>
      <c r="N155" s="40"/>
      <c r="O155" s="40"/>
      <c r="P155" s="40"/>
      <c r="Q155" s="40"/>
      <c r="R155" s="40"/>
      <c r="S155" s="40"/>
    </row>
    <row r="156" spans="1:19">
      <c r="A156" s="40"/>
      <c r="B156" s="78" t="s">
        <v>148</v>
      </c>
      <c r="C156" s="40"/>
      <c r="D156" s="40"/>
      <c r="E156" s="40"/>
      <c r="F156" s="40"/>
      <c r="G156" s="40"/>
      <c r="H156" s="40"/>
      <c r="I156" s="40"/>
      <c r="J156" s="40"/>
      <c r="K156" s="40"/>
      <c r="L156" s="40"/>
      <c r="M156" s="40"/>
      <c r="N156" s="40"/>
      <c r="O156" s="40"/>
      <c r="P156" s="40"/>
      <c r="Q156" s="40"/>
      <c r="R156" s="40"/>
      <c r="S156" s="40"/>
    </row>
    <row r="157" spans="1:19">
      <c r="A157" s="40"/>
      <c r="B157" s="78" t="s">
        <v>141</v>
      </c>
      <c r="C157" s="83">
        <f>N151+1</f>
        <v>49</v>
      </c>
      <c r="D157" s="83">
        <f t="shared" ref="D157:N157" si="19">C157+1</f>
        <v>50</v>
      </c>
      <c r="E157" s="83">
        <f t="shared" si="19"/>
        <v>51</v>
      </c>
      <c r="F157" s="83">
        <f t="shared" si="19"/>
        <v>52</v>
      </c>
      <c r="G157" s="83">
        <f t="shared" si="19"/>
        <v>53</v>
      </c>
      <c r="H157" s="83">
        <f t="shared" si="19"/>
        <v>54</v>
      </c>
      <c r="I157" s="83">
        <f t="shared" si="19"/>
        <v>55</v>
      </c>
      <c r="J157" s="83">
        <f t="shared" si="19"/>
        <v>56</v>
      </c>
      <c r="K157" s="83">
        <f t="shared" si="19"/>
        <v>57</v>
      </c>
      <c r="L157" s="83">
        <f t="shared" si="19"/>
        <v>58</v>
      </c>
      <c r="M157" s="83">
        <f t="shared" si="19"/>
        <v>59</v>
      </c>
      <c r="N157" s="83">
        <f t="shared" si="19"/>
        <v>60</v>
      </c>
      <c r="O157" s="40"/>
      <c r="P157" s="40"/>
      <c r="Q157" s="40"/>
      <c r="R157" s="40"/>
      <c r="S157" s="40"/>
    </row>
    <row r="158" spans="1:19">
      <c r="A158" s="40"/>
      <c r="B158" s="78" t="s">
        <v>142</v>
      </c>
      <c r="C158" s="79">
        <f>IF(Q124&lt;C157,N154*D124/12,0)</f>
        <v>0</v>
      </c>
      <c r="D158" s="79">
        <f>IF(Q124&lt;D157,C160*D124/12,0)</f>
        <v>0</v>
      </c>
      <c r="E158" s="79">
        <f>IF(Q124&lt;E157,D160*D124/12,0)</f>
        <v>0</v>
      </c>
      <c r="F158" s="79">
        <f>IF(Q124&lt;F157,E160*D124/12,0)</f>
        <v>0</v>
      </c>
      <c r="G158" s="79">
        <f>IF(Q124&lt;G157,F160*D124/12,0)</f>
        <v>0</v>
      </c>
      <c r="H158" s="79">
        <f>IF(Q124&lt;H157,G160*D124/12,0)</f>
        <v>0</v>
      </c>
      <c r="I158" s="79">
        <f>IF(Q124&lt;I157,H160*D124/12,0)</f>
        <v>0</v>
      </c>
      <c r="J158" s="79">
        <f>IF(Q124&lt;J157,I160*D124/12,0)</f>
        <v>0</v>
      </c>
      <c r="K158" s="79">
        <f>IF(Q124&lt;K157,J160*D124/12,0)</f>
        <v>0</v>
      </c>
      <c r="L158" s="79">
        <f>IF(Q124&lt;L157,K160*D124/12,0)</f>
        <v>0</v>
      </c>
      <c r="M158" s="79">
        <f>IF(Q124&lt;M157,L160*D124/12,0)</f>
        <v>0</v>
      </c>
      <c r="N158" s="79">
        <f>IF(Q124&lt;N157,M160*D124/12,0)</f>
        <v>0</v>
      </c>
      <c r="O158" s="40"/>
      <c r="P158" s="40"/>
      <c r="Q158" s="40"/>
      <c r="R158" s="40"/>
      <c r="S158" s="40"/>
    </row>
    <row r="159" spans="1:19">
      <c r="A159" s="40"/>
      <c r="B159" s="78" t="s">
        <v>143</v>
      </c>
      <c r="C159" s="79">
        <f>IF(N154&lt;0.01,0,IF(Q124&lt;C157,H124-C158,0))</f>
        <v>0</v>
      </c>
      <c r="D159" s="79">
        <f>IF(C160&lt;0.01,0,IF(Q124&lt;D157,H124-D158,0))</f>
        <v>0</v>
      </c>
      <c r="E159" s="79">
        <f>IF(D160&lt;0.01,0,IF(Q124&lt;E157,H124-E158,0))</f>
        <v>0</v>
      </c>
      <c r="F159" s="79">
        <f>IF(E160&lt;0.01,0,IF(Q124&lt;F157,H124-F158,0))</f>
        <v>0</v>
      </c>
      <c r="G159" s="79">
        <f>IF(F160&lt;0.01,0,IF(Q124&lt;G157,H124-G158,0))</f>
        <v>0</v>
      </c>
      <c r="H159" s="79">
        <f>IF(G160&lt;0.01,0,IF(Q124&lt;H157,H124-H158,0))</f>
        <v>0</v>
      </c>
      <c r="I159" s="79">
        <f>IF(H160&lt;0.01,0,IF(Q124&lt;I157,H124-I158,0))</f>
        <v>0</v>
      </c>
      <c r="J159" s="79">
        <f>IF(I160&lt;0.01,0,IF(Q124&lt;J157,H124-J158,0))</f>
        <v>0</v>
      </c>
      <c r="K159" s="79">
        <f>IF(J160&lt;0.01,0,IF(Q124&lt;K157,H124-K158,0))</f>
        <v>0</v>
      </c>
      <c r="L159" s="79">
        <f>IF(K160&lt;0.01,0,IF(Q124&lt;L157,H124-L158,0))</f>
        <v>0</v>
      </c>
      <c r="M159" s="79">
        <f>IF(L160&lt;0.01,0,IF(Q124&lt;M157,H124-M158,0))</f>
        <v>0</v>
      </c>
      <c r="N159" s="79">
        <f>IF(M160&lt;0.01,0,IF(Q124&lt;N157,H124-N158,0))</f>
        <v>0</v>
      </c>
      <c r="O159" s="40"/>
      <c r="P159" s="40"/>
      <c r="Q159" s="40"/>
      <c r="R159" s="40"/>
      <c r="S159" s="40"/>
    </row>
    <row r="160" spans="1:19">
      <c r="A160" s="40"/>
      <c r="B160" s="78" t="s">
        <v>144</v>
      </c>
      <c r="C160" s="79">
        <f>IF(Q124&gt;C157,"",IF(Q124=C157,D123,IF(N154-C159&gt;0,N154-C159,0)))</f>
        <v>0</v>
      </c>
      <c r="D160" s="79">
        <f>IF(Q124&gt;D157,"",IF(Q124=D157,D123,IF(C160-D159&gt;0,C160-D159,0)))</f>
        <v>0</v>
      </c>
      <c r="E160" s="79">
        <f>IF(Q124&gt;E157,"",IF(Q124=E157,D123,IF(D160-E159&gt;0,D160-E159,0)))</f>
        <v>0</v>
      </c>
      <c r="F160" s="79">
        <f>IF(Q124&gt;F157,"",IF(Q124=F157,D123,IF(E160-F159&gt;0,E160-F159,0)))</f>
        <v>0</v>
      </c>
      <c r="G160" s="79">
        <f>IF(Q124&gt;G157,"",IF(Q124=G157,D123,IF(F160-G159&gt;0,F160-G159,0)))</f>
        <v>0</v>
      </c>
      <c r="H160" s="79">
        <f>IF(Q124&gt;H157,"",IF(Q124=H157,D123,IF(G160-H159&gt;0,G160-H159,0)))</f>
        <v>0</v>
      </c>
      <c r="I160" s="79">
        <f>IF(Q124&gt;I157,"",IF(Q124=I157,D123,IF(H160-I159&gt;0,H160-I159,0)))</f>
        <v>0</v>
      </c>
      <c r="J160" s="79">
        <f>IF(Q124&gt;J157,"",IF(Q124=J157,D123,IF(I160-J159&gt;0,I160-J159,0)))</f>
        <v>0</v>
      </c>
      <c r="K160" s="79">
        <f>IF(Q124&gt;K157,"",IF(Q124=K157,D123,IF(J160-K159&gt;0,J160-K159,0)))</f>
        <v>0</v>
      </c>
      <c r="L160" s="79">
        <f>IF(Q124&gt;L157,"",IF(Q124=L157,D123,IF(K160-L159&gt;0,K160-L159,0)))</f>
        <v>0</v>
      </c>
      <c r="M160" s="79">
        <f>IF(Q124&gt;M157,"",IF(Q124=M157,D123,IF(L160-M159&gt;0,L160-M159,0)))</f>
        <v>0</v>
      </c>
      <c r="N160" s="79">
        <f>IF(Q124&gt;N157,"",IF(Q124=N157,D123,IF(M160-N159&gt;0,M160-N159,0)))</f>
        <v>0</v>
      </c>
      <c r="O160" s="40"/>
      <c r="P160" s="40"/>
      <c r="Q160" s="40"/>
      <c r="R160" s="40"/>
      <c r="S160" s="40"/>
    </row>
    <row r="161" spans="1:19">
      <c r="A161" s="40"/>
      <c r="B161" s="85" t="str">
        <f>Inputs!B30</f>
        <v xml:space="preserve">   Commercial Bank Loan 5</v>
      </c>
      <c r="C161" s="40"/>
      <c r="D161" s="40"/>
      <c r="E161" s="40"/>
      <c r="F161" s="40"/>
      <c r="G161" s="40"/>
      <c r="H161" s="40"/>
      <c r="I161" s="40"/>
      <c r="J161" s="40"/>
      <c r="K161" s="40"/>
      <c r="L161" s="40"/>
      <c r="M161" s="40"/>
      <c r="N161" s="40"/>
      <c r="O161" s="40"/>
      <c r="P161" s="40"/>
      <c r="Q161" s="40"/>
      <c r="R161" s="40"/>
      <c r="S161" s="40"/>
    </row>
    <row r="162" spans="1:19">
      <c r="A162" s="40"/>
      <c r="B162" s="78" t="s">
        <v>128</v>
      </c>
      <c r="C162" s="40"/>
      <c r="D162" s="40"/>
      <c r="E162" s="40"/>
      <c r="F162" s="40"/>
      <c r="G162" s="40"/>
      <c r="H162" s="40"/>
      <c r="I162" s="40"/>
      <c r="J162" s="40"/>
      <c r="K162" s="40"/>
      <c r="L162" s="40"/>
      <c r="M162" s="40"/>
      <c r="N162" s="40"/>
      <c r="O162" s="40"/>
      <c r="P162" s="40"/>
      <c r="Q162" s="79">
        <v>0</v>
      </c>
      <c r="R162" s="40"/>
      <c r="S162" s="40"/>
    </row>
    <row r="163" spans="1:19">
      <c r="A163" s="40"/>
      <c r="B163" s="78" t="s">
        <v>129</v>
      </c>
      <c r="C163" s="40"/>
      <c r="D163" s="68">
        <f>Inputs!C30</f>
        <v>0</v>
      </c>
      <c r="E163" s="40"/>
      <c r="F163" s="78" t="s">
        <v>130</v>
      </c>
      <c r="G163" s="40"/>
      <c r="H163" s="80">
        <f>H164*12</f>
        <v>0</v>
      </c>
      <c r="I163" s="40"/>
      <c r="J163" s="40"/>
      <c r="K163" s="40"/>
      <c r="L163" s="40"/>
      <c r="M163" s="40"/>
      <c r="N163" s="40"/>
      <c r="O163" s="40"/>
      <c r="P163" s="40"/>
      <c r="Q163" s="40"/>
      <c r="R163" s="40"/>
      <c r="S163" s="40"/>
    </row>
    <row r="164" spans="1:19">
      <c r="A164" s="40"/>
      <c r="B164" s="78" t="s">
        <v>131</v>
      </c>
      <c r="C164" s="40"/>
      <c r="D164" s="81">
        <f>Inputs!D30</f>
        <v>0</v>
      </c>
      <c r="E164" s="40"/>
      <c r="F164" s="78" t="s">
        <v>132</v>
      </c>
      <c r="G164" s="40"/>
      <c r="H164" s="80">
        <f>PMT(D164/12,D165*12,-D163)</f>
        <v>0</v>
      </c>
      <c r="I164" s="40"/>
      <c r="J164" s="40"/>
      <c r="K164" s="40"/>
      <c r="L164" s="40"/>
      <c r="M164" s="40"/>
      <c r="N164" s="40"/>
      <c r="O164" s="78" t="s">
        <v>133</v>
      </c>
      <c r="P164" s="40"/>
      <c r="Q164" s="82">
        <v>0</v>
      </c>
      <c r="R164" s="40"/>
      <c r="S164" s="40"/>
    </row>
    <row r="165" spans="1:19">
      <c r="A165" s="40"/>
      <c r="B165" s="78" t="s">
        <v>134</v>
      </c>
      <c r="C165" s="40"/>
      <c r="D165" s="82">
        <f>Inputs!E30</f>
        <v>20</v>
      </c>
      <c r="E165" s="40"/>
      <c r="F165" s="40"/>
      <c r="G165" s="40"/>
      <c r="H165" s="40"/>
      <c r="I165" s="40"/>
      <c r="J165" s="40"/>
      <c r="K165" s="40"/>
      <c r="L165" s="40"/>
      <c r="M165" s="40"/>
      <c r="N165" s="40"/>
      <c r="O165" s="40"/>
      <c r="P165" s="40"/>
      <c r="Q165" s="79">
        <f>IF(Q164&gt;Q162,"",IF(Q164=Q162,D163,"NEGATIVE TERM"))</f>
        <v>0</v>
      </c>
      <c r="R165" s="40"/>
      <c r="S165" s="40"/>
    </row>
    <row r="166" spans="1:19">
      <c r="A166" s="40"/>
      <c r="B166" s="40"/>
      <c r="C166" s="40"/>
      <c r="D166" s="40"/>
      <c r="E166" s="40"/>
      <c r="F166" s="40"/>
      <c r="G166" s="40"/>
      <c r="H166" s="40"/>
      <c r="I166" s="40"/>
      <c r="J166" s="40"/>
      <c r="K166" s="40"/>
      <c r="L166" s="40"/>
      <c r="M166" s="40"/>
      <c r="N166" s="40"/>
      <c r="O166" s="40"/>
      <c r="P166" s="40"/>
      <c r="Q166" s="40"/>
      <c r="R166" s="40"/>
      <c r="S166" s="40"/>
    </row>
    <row r="167" spans="1:19">
      <c r="A167" s="40"/>
      <c r="B167" s="78" t="s">
        <v>135</v>
      </c>
      <c r="C167" s="83">
        <v>1</v>
      </c>
      <c r="D167" s="83">
        <v>2</v>
      </c>
      <c r="E167" s="83">
        <v>3</v>
      </c>
      <c r="F167" s="83">
        <v>4</v>
      </c>
      <c r="G167" s="83">
        <v>5</v>
      </c>
      <c r="H167" s="84" t="s">
        <v>136</v>
      </c>
      <c r="I167" s="40"/>
      <c r="J167" s="40"/>
      <c r="K167" s="40"/>
      <c r="L167" s="40"/>
      <c r="M167" s="40"/>
      <c r="N167" s="40"/>
      <c r="O167" s="40"/>
      <c r="P167" s="40"/>
      <c r="Q167" s="40"/>
      <c r="R167" s="40"/>
      <c r="S167" s="40"/>
    </row>
    <row r="168" spans="1:19">
      <c r="A168" s="40"/>
      <c r="B168" s="78" t="s">
        <v>137</v>
      </c>
      <c r="C168" s="79">
        <f>SUM(C174:N174)</f>
        <v>0</v>
      </c>
      <c r="D168" s="79">
        <f>SUM(C180:N180)</f>
        <v>0</v>
      </c>
      <c r="E168" s="79">
        <f>SUM(C186:N186)</f>
        <v>0</v>
      </c>
      <c r="F168" s="79">
        <f>SUM(C192:N192)</f>
        <v>0</v>
      </c>
      <c r="G168" s="79">
        <f>SUM(C198:N198)</f>
        <v>0</v>
      </c>
      <c r="H168" s="79">
        <f>SUM(C168:G168)</f>
        <v>0</v>
      </c>
      <c r="I168" s="40"/>
      <c r="J168" s="40"/>
      <c r="K168" s="40"/>
      <c r="L168" s="40"/>
      <c r="M168" s="40"/>
      <c r="N168" s="40"/>
      <c r="O168" s="40"/>
      <c r="P168" s="40"/>
      <c r="Q168" s="40"/>
      <c r="R168" s="40"/>
      <c r="S168" s="40"/>
    </row>
    <row r="169" spans="1:19">
      <c r="A169" s="40"/>
      <c r="B169" s="78" t="s">
        <v>138</v>
      </c>
      <c r="C169" s="79">
        <f>SUM(C175:N175)</f>
        <v>0</v>
      </c>
      <c r="D169" s="79">
        <f>SUM(C181:N181)</f>
        <v>0</v>
      </c>
      <c r="E169" s="79">
        <f>SUM(C187:N187)</f>
        <v>0</v>
      </c>
      <c r="F169" s="79">
        <f>SUM(C193:N193)</f>
        <v>0</v>
      </c>
      <c r="G169" s="79">
        <f>SUM(C199:N199)</f>
        <v>0</v>
      </c>
      <c r="H169" s="79">
        <f>SUM(C169:G169)</f>
        <v>0</v>
      </c>
      <c r="I169" s="40"/>
      <c r="J169" s="40"/>
      <c r="K169" s="40"/>
      <c r="L169" s="40"/>
      <c r="M169" s="40"/>
      <c r="N169" s="40"/>
      <c r="O169" s="40"/>
      <c r="P169" s="40"/>
      <c r="Q169" s="40"/>
      <c r="R169" s="40"/>
      <c r="S169" s="40"/>
    </row>
    <row r="170" spans="1:19">
      <c r="A170" s="40"/>
      <c r="B170" s="78" t="s">
        <v>139</v>
      </c>
      <c r="C170" s="79">
        <f>D163-C169</f>
        <v>0</v>
      </c>
      <c r="D170" s="79">
        <f>C170-D169</f>
        <v>0</v>
      </c>
      <c r="E170" s="79">
        <f>D170-E169</f>
        <v>0</v>
      </c>
      <c r="F170" s="79">
        <f>E170-F169</f>
        <v>0</v>
      </c>
      <c r="G170" s="79">
        <f>F170-G169</f>
        <v>0</v>
      </c>
      <c r="H170" s="40"/>
      <c r="I170" s="40"/>
      <c r="J170" s="40"/>
      <c r="K170" s="40"/>
      <c r="L170" s="40"/>
      <c r="M170" s="40"/>
      <c r="N170" s="40"/>
      <c r="O170" s="40"/>
      <c r="P170" s="40"/>
      <c r="Q170" s="40"/>
      <c r="R170" s="40"/>
      <c r="S170" s="40"/>
    </row>
    <row r="171" spans="1:19">
      <c r="A171" s="40"/>
      <c r="B171" s="40"/>
      <c r="C171" s="40"/>
      <c r="D171" s="40"/>
      <c r="E171" s="40"/>
      <c r="F171" s="40"/>
      <c r="G171" s="40"/>
      <c r="H171" s="40"/>
      <c r="I171" s="40"/>
      <c r="J171" s="78"/>
      <c r="K171" s="40"/>
      <c r="L171" s="40"/>
      <c r="M171" s="40"/>
      <c r="N171" s="40"/>
      <c r="O171" s="40"/>
      <c r="P171" s="40"/>
      <c r="Q171" s="40"/>
      <c r="R171" s="40"/>
      <c r="S171" s="40"/>
    </row>
    <row r="172" spans="1:19">
      <c r="A172" s="40"/>
      <c r="B172" s="78" t="s">
        <v>140</v>
      </c>
      <c r="C172" s="78"/>
      <c r="D172" s="78"/>
      <c r="E172" s="78"/>
      <c r="F172" s="78"/>
      <c r="G172" s="78"/>
      <c r="H172" s="78"/>
      <c r="I172" s="78"/>
      <c r="J172" s="78"/>
      <c r="K172" s="78"/>
      <c r="L172" s="78"/>
      <c r="M172" s="78"/>
      <c r="N172" s="78"/>
      <c r="O172" s="40"/>
      <c r="P172" s="40"/>
      <c r="Q172" s="40"/>
      <c r="R172" s="40"/>
      <c r="S172" s="40"/>
    </row>
    <row r="173" spans="1:19">
      <c r="A173" s="40"/>
      <c r="B173" s="78" t="s">
        <v>141</v>
      </c>
      <c r="C173" s="83">
        <v>1</v>
      </c>
      <c r="D173" s="83">
        <f t="shared" ref="D173:N173" si="20">C173+1</f>
        <v>2</v>
      </c>
      <c r="E173" s="83">
        <f t="shared" si="20"/>
        <v>3</v>
      </c>
      <c r="F173" s="83">
        <f t="shared" si="20"/>
        <v>4</v>
      </c>
      <c r="G173" s="83">
        <f t="shared" si="20"/>
        <v>5</v>
      </c>
      <c r="H173" s="83">
        <f t="shared" si="20"/>
        <v>6</v>
      </c>
      <c r="I173" s="83">
        <f t="shared" si="20"/>
        <v>7</v>
      </c>
      <c r="J173" s="83">
        <f t="shared" si="20"/>
        <v>8</v>
      </c>
      <c r="K173" s="83">
        <f t="shared" si="20"/>
        <v>9</v>
      </c>
      <c r="L173" s="83">
        <f t="shared" si="20"/>
        <v>10</v>
      </c>
      <c r="M173" s="83">
        <f t="shared" si="20"/>
        <v>11</v>
      </c>
      <c r="N173" s="83">
        <f t="shared" si="20"/>
        <v>12</v>
      </c>
      <c r="O173" s="40"/>
      <c r="P173" s="40"/>
      <c r="Q173" s="40"/>
      <c r="R173" s="40"/>
      <c r="S173" s="40"/>
    </row>
    <row r="174" spans="1:19">
      <c r="A174" s="40"/>
      <c r="B174" s="78" t="s">
        <v>142</v>
      </c>
      <c r="C174" s="79">
        <f>IF(Q164&lt;C173,Q165*D164/12,0)</f>
        <v>0</v>
      </c>
      <c r="D174" s="79">
        <f>IF(Q164&lt;D173,C176*D164/12,0)</f>
        <v>0</v>
      </c>
      <c r="E174" s="79">
        <f>IF(Q164&lt;E173,D176*D164/12,0)</f>
        <v>0</v>
      </c>
      <c r="F174" s="79">
        <f>IF(Q164&lt;F173,E176*D164/12,0)</f>
        <v>0</v>
      </c>
      <c r="G174" s="79">
        <f>IF(Q164&lt;G173,F176*D164/12,0)</f>
        <v>0</v>
      </c>
      <c r="H174" s="79">
        <f>IF(Q164&lt;H173,G176*D164/12,0)</f>
        <v>0</v>
      </c>
      <c r="I174" s="79">
        <f>IF(Q164&lt;I173,H176*D164/12,0)</f>
        <v>0</v>
      </c>
      <c r="J174" s="79">
        <f>IF(Q164&lt;J173,I176*D164/12,0)</f>
        <v>0</v>
      </c>
      <c r="K174" s="79">
        <f>IF(Q164&lt;K173,J176*D164/12,0)</f>
        <v>0</v>
      </c>
      <c r="L174" s="79">
        <f>IF(Q164&lt;L173,K176*D164/12,0)</f>
        <v>0</v>
      </c>
      <c r="M174" s="79">
        <f>IF(Q164&lt;M173,L176*D164/12,0)</f>
        <v>0</v>
      </c>
      <c r="N174" s="79">
        <f>IF(Q164&lt;N173,M176*D164/12,0)</f>
        <v>0</v>
      </c>
      <c r="O174" s="40"/>
      <c r="P174" s="40"/>
      <c r="Q174" s="40"/>
      <c r="R174" s="40"/>
      <c r="S174" s="40"/>
    </row>
    <row r="175" spans="1:19">
      <c r="A175" s="40"/>
      <c r="B175" s="78" t="s">
        <v>143</v>
      </c>
      <c r="C175" s="79">
        <f>IF(Q164&lt;C173,H164-C174,0)</f>
        <v>0</v>
      </c>
      <c r="D175" s="79">
        <f>IF(C176&lt;0.01,0,IF(Q164&lt;D173,H164-D174,0))</f>
        <v>0</v>
      </c>
      <c r="E175" s="79">
        <f>IF(D176&lt;0.01,0,IF(Q164&lt;E173,H164-E174,0))</f>
        <v>0</v>
      </c>
      <c r="F175" s="79">
        <f>IF(E176&lt;0.01,0,IF(Q164&lt;F173,H164-F174,0))</f>
        <v>0</v>
      </c>
      <c r="G175" s="79">
        <f>IF(F176&lt;0.01,0,IF(Q164&lt;G173,H164-G174,0))</f>
        <v>0</v>
      </c>
      <c r="H175" s="79">
        <f>IF(G176&lt;0.01,0,IF(Q164&lt;H173,H164-H174,0))</f>
        <v>0</v>
      </c>
      <c r="I175" s="79">
        <f>IF(H176&lt;0.01,0,IF(Q164&lt;I173,H164-I174,0))</f>
        <v>0</v>
      </c>
      <c r="J175" s="79">
        <f>IF(I176&lt;0.01,0,IF(Q164&lt;J173,H164-J174,0))</f>
        <v>0</v>
      </c>
      <c r="K175" s="79">
        <f>IF(J176&lt;0.01,0,IF(Q164&lt;K173,H164-K174,0))</f>
        <v>0</v>
      </c>
      <c r="L175" s="79">
        <f>IF(K176&lt;0.01,0,IF(Q164&lt;L173,H164-L174,0))</f>
        <v>0</v>
      </c>
      <c r="M175" s="79">
        <f>IF(L176&lt;0.01,0,IF(Q164&lt;M173,H164-M174,0))</f>
        <v>0</v>
      </c>
      <c r="N175" s="79">
        <f>IF(M176&lt;0.01,0,IF(Q164&lt;N173,H164-N174,0))</f>
        <v>0</v>
      </c>
      <c r="O175" s="40"/>
      <c r="P175" s="40"/>
      <c r="Q175" s="40"/>
      <c r="R175" s="40"/>
      <c r="S175" s="40"/>
    </row>
    <row r="176" spans="1:19">
      <c r="A176" s="40"/>
      <c r="B176" s="78" t="s">
        <v>144</v>
      </c>
      <c r="C176" s="79">
        <f>IF(Q164&gt;C173,"",IF(Q164=C173,D163,IF(Q165-C175&gt;0,Q165-C175,0)))</f>
        <v>0</v>
      </c>
      <c r="D176" s="79">
        <f>IF(Q164&gt;D173,"",IF(Q164=D173,D163,IF(C176-D175&gt;0,C176-D175,0)))</f>
        <v>0</v>
      </c>
      <c r="E176" s="79">
        <f>IF(Q164&gt;E173,"",IF(Q164=E173,D163,IF(D176-E175&gt;0,D176-E175,0)))</f>
        <v>0</v>
      </c>
      <c r="F176" s="79">
        <f>IF(Q164&gt;F173,"",IF(Q164=F173,D163,IF(E176-F175&gt;0,E176-F175,0)))</f>
        <v>0</v>
      </c>
      <c r="G176" s="79">
        <f>IF(Q164&gt;G173,"",IF(Q164=G173,D163,IF(F176-G175&gt;0,F176-G175,0)))</f>
        <v>0</v>
      </c>
      <c r="H176" s="79">
        <f>IF(Q164&gt;H173,"",IF(Q164=H173,D163,IF(G176-H175,G176-H175,0)))</f>
        <v>0</v>
      </c>
      <c r="I176" s="79">
        <f>IF(Q164&gt;I173,"",IF(Q164=I173,D163,IF(H176-I175&gt;0,H176-I175,0)))</f>
        <v>0</v>
      </c>
      <c r="J176" s="79">
        <f>IF(Q164&gt;J173,"",IF(Q164=J173,D163,IF(I176-J175&gt;0,I176-J175,0)))</f>
        <v>0</v>
      </c>
      <c r="K176" s="79">
        <f>IF(Q164&gt;K173,"",IF(Q164=K173,D163,IF(J176-K175&gt;0,J176-K175,0)))</f>
        <v>0</v>
      </c>
      <c r="L176" s="79">
        <f>IF(Q164&gt;L173,"",IF(Q164=L173,D163,IF(K176-L175&gt;0,K176-L175,0)))</f>
        <v>0</v>
      </c>
      <c r="M176" s="79">
        <f>IF(Q164&gt;M173,"",IF(Q164=M173,D163,IF(L176-M175&gt;0,L176-M175,0)))</f>
        <v>0</v>
      </c>
      <c r="N176" s="79">
        <f>IF(Q164&gt;N173,"",IF(Q164=N173,D163,IF(M176-N175&gt;0,M176-N175,0)))</f>
        <v>0</v>
      </c>
      <c r="O176" s="40"/>
      <c r="P176" s="40"/>
      <c r="Q176" s="40"/>
      <c r="R176" s="40"/>
      <c r="S176" s="40"/>
    </row>
    <row r="177" spans="1:19">
      <c r="A177" s="40"/>
      <c r="B177" s="40"/>
      <c r="C177" s="40"/>
      <c r="D177" s="40"/>
      <c r="E177" s="40"/>
      <c r="F177" s="40"/>
      <c r="G177" s="40"/>
      <c r="H177" s="40"/>
      <c r="I177" s="40"/>
      <c r="J177" s="40"/>
      <c r="K177" s="40"/>
      <c r="L177" s="40"/>
      <c r="M177" s="40"/>
      <c r="N177" s="40"/>
      <c r="O177" s="40"/>
      <c r="P177" s="40"/>
      <c r="Q177" s="40"/>
      <c r="R177" s="40"/>
      <c r="S177" s="40"/>
    </row>
    <row r="178" spans="1:19">
      <c r="A178" s="40"/>
      <c r="B178" s="78" t="s">
        <v>145</v>
      </c>
      <c r="C178" s="40"/>
      <c r="D178" s="40"/>
      <c r="E178" s="40"/>
      <c r="F178" s="40"/>
      <c r="G178" s="40"/>
      <c r="H178" s="40"/>
      <c r="I178" s="40"/>
      <c r="J178" s="40"/>
      <c r="K178" s="40"/>
      <c r="L178" s="40"/>
      <c r="M178" s="40"/>
      <c r="N178" s="40"/>
      <c r="O178" s="40"/>
      <c r="P178" s="40"/>
      <c r="Q178" s="40"/>
      <c r="R178" s="40"/>
      <c r="S178" s="40"/>
    </row>
    <row r="179" spans="1:19">
      <c r="A179" s="40"/>
      <c r="B179" s="78" t="s">
        <v>141</v>
      </c>
      <c r="C179" s="83">
        <f>N173+1</f>
        <v>13</v>
      </c>
      <c r="D179" s="83">
        <f t="shared" ref="D179:N179" si="21">C179+1</f>
        <v>14</v>
      </c>
      <c r="E179" s="83">
        <f t="shared" si="21"/>
        <v>15</v>
      </c>
      <c r="F179" s="83">
        <f t="shared" si="21"/>
        <v>16</v>
      </c>
      <c r="G179" s="83">
        <f t="shared" si="21"/>
        <v>17</v>
      </c>
      <c r="H179" s="83">
        <f t="shared" si="21"/>
        <v>18</v>
      </c>
      <c r="I179" s="83">
        <f t="shared" si="21"/>
        <v>19</v>
      </c>
      <c r="J179" s="83">
        <f t="shared" si="21"/>
        <v>20</v>
      </c>
      <c r="K179" s="83">
        <f t="shared" si="21"/>
        <v>21</v>
      </c>
      <c r="L179" s="83">
        <f t="shared" si="21"/>
        <v>22</v>
      </c>
      <c r="M179" s="83">
        <f t="shared" si="21"/>
        <v>23</v>
      </c>
      <c r="N179" s="83">
        <f t="shared" si="21"/>
        <v>24</v>
      </c>
      <c r="O179" s="40"/>
      <c r="P179" s="40"/>
      <c r="Q179" s="40"/>
      <c r="R179" s="40"/>
      <c r="S179" s="40"/>
    </row>
    <row r="180" spans="1:19">
      <c r="A180" s="40"/>
      <c r="B180" s="78" t="s">
        <v>142</v>
      </c>
      <c r="C180" s="79">
        <f>IF(Q164&lt;C179,N176*D164/12,0)</f>
        <v>0</v>
      </c>
      <c r="D180" s="79">
        <f>IF(Q164&lt;D179,C182*D164/12,0)</f>
        <v>0</v>
      </c>
      <c r="E180" s="79">
        <f>IF(Q164&lt;E179,D182*D164/12,0)</f>
        <v>0</v>
      </c>
      <c r="F180" s="79">
        <f>IF(Q164&lt;F179,E182*D164/12,0)</f>
        <v>0</v>
      </c>
      <c r="G180" s="79">
        <f>IF(Q164&lt;G179,F182*D164/12,0)</f>
        <v>0</v>
      </c>
      <c r="H180" s="79">
        <f>IF(Q164&lt;H179,G182*D164/12,0)</f>
        <v>0</v>
      </c>
      <c r="I180" s="79">
        <f>IF(Q164&lt;I179,H182*D164/12,0)</f>
        <v>0</v>
      </c>
      <c r="J180" s="79">
        <f>IF(Q164&lt;J179,I182*D164/12,0)</f>
        <v>0</v>
      </c>
      <c r="K180" s="79">
        <f>IF(Q164&lt;K179,J182*D164/12,0)</f>
        <v>0</v>
      </c>
      <c r="L180" s="79">
        <f>IF(Q164&lt;L179,K182*D164/12,0)</f>
        <v>0</v>
      </c>
      <c r="M180" s="79">
        <f>IF(Q164&lt;M179,L182*D164/12,0)</f>
        <v>0</v>
      </c>
      <c r="N180" s="79">
        <f>IF(Q164&lt;N179,M182*D164/12,0)</f>
        <v>0</v>
      </c>
      <c r="O180" s="40"/>
      <c r="P180" s="40"/>
      <c r="Q180" s="40"/>
      <c r="R180" s="40"/>
      <c r="S180" s="40"/>
    </row>
    <row r="181" spans="1:19">
      <c r="A181" s="40"/>
      <c r="B181" s="78" t="s">
        <v>143</v>
      </c>
      <c r="C181" s="79">
        <f>IF(N176&lt;0.01,0,IF(Q164&lt;C179,H164-C180,0))</f>
        <v>0</v>
      </c>
      <c r="D181" s="79">
        <f>IF(C182&lt;0.01,0,IF(Q164&lt;D179,H164-D180,0))</f>
        <v>0</v>
      </c>
      <c r="E181" s="79">
        <f>IF(D182&lt;0.01,0,IF(Q164&lt;E179,H164-E180,0))</f>
        <v>0</v>
      </c>
      <c r="F181" s="79">
        <f>IF(E182&lt;0.01,0,IF(Q164&lt;F179,H164-F180,0))</f>
        <v>0</v>
      </c>
      <c r="G181" s="79">
        <f>IF(F182&lt;0.01,0,IF(Q164&lt;G179,H164-G180,0))</f>
        <v>0</v>
      </c>
      <c r="H181" s="79">
        <f>IF(G182&lt;0.01,0,IF(Q164&lt;H179,H164-H180,0))</f>
        <v>0</v>
      </c>
      <c r="I181" s="79">
        <f>IF(H182&lt;0.01,0,IF(Q164&lt;I179,H164-I180,0))</f>
        <v>0</v>
      </c>
      <c r="J181" s="79">
        <f>IF(I182&lt;0.01,0,IF(Q164&lt;J179,H164-J180,0))</f>
        <v>0</v>
      </c>
      <c r="K181" s="79">
        <f>IF(J182&lt;0.01,0,IF(Q164&lt;K179,H164-K180,0))</f>
        <v>0</v>
      </c>
      <c r="L181" s="79">
        <f>IF(K182&lt;0.01,0,IF(Q164&lt;L179,H164-L180,0))</f>
        <v>0</v>
      </c>
      <c r="M181" s="79">
        <f>IF(L182&lt;0.01,0,IF(Q164&lt;M179,H164-M180,0))</f>
        <v>0</v>
      </c>
      <c r="N181" s="79">
        <f>IF(M182&lt;0.01,0,IF(Q164&lt;N179,H164-N180,0))</f>
        <v>0</v>
      </c>
      <c r="O181" s="40"/>
      <c r="P181" s="40"/>
      <c r="Q181" s="40"/>
      <c r="R181" s="40"/>
      <c r="S181" s="40"/>
    </row>
    <row r="182" spans="1:19">
      <c r="A182" s="40"/>
      <c r="B182" s="78" t="s">
        <v>144</v>
      </c>
      <c r="C182" s="79">
        <f>IF(Q164&gt;C179,"",IF(Q164=C179,D163,IF(N176-C181&gt;0,N176-C181,0)))</f>
        <v>0</v>
      </c>
      <c r="D182" s="79">
        <f>IF(Q164&gt;D179,"",IF(Q164=D179,D163,IF(C182-D181&gt;0,C182-D181,0)))</f>
        <v>0</v>
      </c>
      <c r="E182" s="79">
        <f>IF(Q164&gt;E179,"",IF(Q164=E179,D163,IF(D182-E181&gt;0,D182-E181,0)))</f>
        <v>0</v>
      </c>
      <c r="F182" s="79">
        <f>IF(Q164&gt;F179,"",IF(Q164=F179,D163,IF(E182-F181&gt;0,E182-F181,0)))</f>
        <v>0</v>
      </c>
      <c r="G182" s="79">
        <f>IF(Q164&gt;G179,"",IF(Q164=G179,D163,IF(F182-G181&gt;0,F182-G181,0)))</f>
        <v>0</v>
      </c>
      <c r="H182" s="79">
        <f>IF(Q164&gt;H179,"",IF(Q164=H179,D163,IF(G182-H181&gt;0,G182-H181,0)))</f>
        <v>0</v>
      </c>
      <c r="I182" s="79">
        <f>IF(Q164&gt;I179,"",IF(Q164=I179,D163,IF(H182-I181&gt;0,H182-I181,0)))</f>
        <v>0</v>
      </c>
      <c r="J182" s="79">
        <f>IF(Q164&gt;J179,"",IF(Q164=J179,D163,IF(I182-J181&gt;0,I182-J181,0)))</f>
        <v>0</v>
      </c>
      <c r="K182" s="79">
        <f>IF(Q164&gt;K179,"",IF(Q164=K179,D163,IF(J182-K181&gt;0,J182-K181,0)))</f>
        <v>0</v>
      </c>
      <c r="L182" s="79">
        <f>IF(Q164&gt;L179,"",IF(Q164=L179,D163,IF(K182-L181&gt;0,K182-L181,0)))</f>
        <v>0</v>
      </c>
      <c r="M182" s="79">
        <f>IF(Q164&gt;M179,"",IF(Q164=M179,D163,IF(L182-M181&gt;0,L182-M181,0)))</f>
        <v>0</v>
      </c>
      <c r="N182" s="79">
        <f>IF(Q164&gt;N179,"",IF(Q164=N179,D163,IF(M182-N181&gt;0,M182-N181,0)))</f>
        <v>0</v>
      </c>
      <c r="O182" s="40"/>
      <c r="P182" s="40"/>
      <c r="Q182" s="40"/>
      <c r="R182" s="40"/>
      <c r="S182" s="40"/>
    </row>
    <row r="183" spans="1:19">
      <c r="A183" s="40"/>
      <c r="B183" s="40"/>
      <c r="C183" s="40"/>
      <c r="D183" s="40"/>
      <c r="E183" s="40"/>
      <c r="F183" s="40"/>
      <c r="G183" s="40"/>
      <c r="H183" s="40"/>
      <c r="I183" s="40"/>
      <c r="J183" s="40"/>
      <c r="K183" s="40"/>
      <c r="L183" s="40"/>
      <c r="M183" s="40"/>
      <c r="N183" s="40"/>
      <c r="O183" s="40"/>
      <c r="P183" s="40"/>
      <c r="Q183" s="40"/>
      <c r="R183" s="40"/>
      <c r="S183" s="40"/>
    </row>
    <row r="184" spans="1:19">
      <c r="A184" s="40"/>
      <c r="B184" s="78" t="s">
        <v>146</v>
      </c>
      <c r="C184" s="40"/>
      <c r="D184" s="40"/>
      <c r="E184" s="40"/>
      <c r="F184" s="40"/>
      <c r="G184" s="40"/>
      <c r="H184" s="40"/>
      <c r="I184" s="40"/>
      <c r="J184" s="40"/>
      <c r="K184" s="40"/>
      <c r="L184" s="40"/>
      <c r="M184" s="40"/>
      <c r="N184" s="40"/>
      <c r="O184" s="40"/>
      <c r="P184" s="40"/>
      <c r="Q184" s="40"/>
      <c r="R184" s="40"/>
      <c r="S184" s="40"/>
    </row>
    <row r="185" spans="1:19">
      <c r="A185" s="40"/>
      <c r="B185" s="78" t="s">
        <v>141</v>
      </c>
      <c r="C185" s="83">
        <f>N179+1</f>
        <v>25</v>
      </c>
      <c r="D185" s="83">
        <f t="shared" ref="D185:N185" si="22">C185+1</f>
        <v>26</v>
      </c>
      <c r="E185" s="83">
        <f t="shared" si="22"/>
        <v>27</v>
      </c>
      <c r="F185" s="83">
        <f t="shared" si="22"/>
        <v>28</v>
      </c>
      <c r="G185" s="83">
        <f t="shared" si="22"/>
        <v>29</v>
      </c>
      <c r="H185" s="83">
        <f t="shared" si="22"/>
        <v>30</v>
      </c>
      <c r="I185" s="83">
        <f t="shared" si="22"/>
        <v>31</v>
      </c>
      <c r="J185" s="83">
        <f t="shared" si="22"/>
        <v>32</v>
      </c>
      <c r="K185" s="83">
        <f t="shared" si="22"/>
        <v>33</v>
      </c>
      <c r="L185" s="83">
        <f t="shared" si="22"/>
        <v>34</v>
      </c>
      <c r="M185" s="83">
        <f t="shared" si="22"/>
        <v>35</v>
      </c>
      <c r="N185" s="83">
        <f t="shared" si="22"/>
        <v>36</v>
      </c>
      <c r="O185" s="40"/>
      <c r="P185" s="40"/>
      <c r="Q185" s="40"/>
      <c r="R185" s="40"/>
      <c r="S185" s="40"/>
    </row>
    <row r="186" spans="1:19">
      <c r="A186" s="40"/>
      <c r="B186" s="78" t="s">
        <v>142</v>
      </c>
      <c r="C186" s="79">
        <f>IF(Q164&lt;C185,N182*D164/12,0)</f>
        <v>0</v>
      </c>
      <c r="D186" s="79">
        <f>IF(Q164&lt;D185,C188*D164/12,0)</f>
        <v>0</v>
      </c>
      <c r="E186" s="79">
        <f>IF(Q164&lt;E185,D188*D164/12,0)</f>
        <v>0</v>
      </c>
      <c r="F186" s="79">
        <f>IF(Q164&lt;F185,E188*D164/12,0)</f>
        <v>0</v>
      </c>
      <c r="G186" s="79">
        <f>IF(Q164&lt;G185,F188*D164/12,0)</f>
        <v>0</v>
      </c>
      <c r="H186" s="79">
        <f>IF(Q164&lt;H185,G188*D164/12,0)</f>
        <v>0</v>
      </c>
      <c r="I186" s="79">
        <f>IF(Q164&lt;I185,H188*D164/12,0)</f>
        <v>0</v>
      </c>
      <c r="J186" s="79">
        <f>IF(Q164&lt;J185,I188*D164/12,0)</f>
        <v>0</v>
      </c>
      <c r="K186" s="79">
        <f>IF(Q164&lt;K185,J188*D164/12,0)</f>
        <v>0</v>
      </c>
      <c r="L186" s="79">
        <f>IF(Q164&lt;L185,K188*D164/12,0)</f>
        <v>0</v>
      </c>
      <c r="M186" s="79">
        <f>IF(Q164&lt;M185,L188*D164/12,0)</f>
        <v>0</v>
      </c>
      <c r="N186" s="79">
        <f>IF(Q164&lt;N185,M188*D164/12,0)</f>
        <v>0</v>
      </c>
      <c r="O186" s="40"/>
      <c r="P186" s="40"/>
      <c r="Q186" s="40"/>
      <c r="R186" s="40"/>
      <c r="S186" s="40"/>
    </row>
    <row r="187" spans="1:19">
      <c r="A187" s="40"/>
      <c r="B187" s="78" t="s">
        <v>143</v>
      </c>
      <c r="C187" s="79">
        <f>IF(N182&lt;0.01,0,IF(Q164&lt;C185,H164-C186,0))</f>
        <v>0</v>
      </c>
      <c r="D187" s="79">
        <f>IF(C188&lt;0.01,0,IF(Q164&lt;D185,H164-D186,0))</f>
        <v>0</v>
      </c>
      <c r="E187" s="79">
        <f>IF(D188&lt;0.01,0,IF(Q164&lt;E185,H164-E186,0))</f>
        <v>0</v>
      </c>
      <c r="F187" s="79">
        <f>IF(E188&lt;0.01,0,IF(Q164&lt;F185,H164-F186,0))</f>
        <v>0</v>
      </c>
      <c r="G187" s="79">
        <f>IF(F188&lt;0.01,0,IF(Q164&lt;G185,H164-G186,0))</f>
        <v>0</v>
      </c>
      <c r="H187" s="79">
        <f>IF(G188&lt;0.01,0,IF(Q164&lt;H185,H164-H186,0))</f>
        <v>0</v>
      </c>
      <c r="I187" s="79">
        <f>IF(H188&lt;0.01,0,IF(Q164&lt;I185,H164-I186,0))</f>
        <v>0</v>
      </c>
      <c r="J187" s="79">
        <f>IF(I188&lt;0.01,0,IF(Q164&lt;J185,H164-J186,0))</f>
        <v>0</v>
      </c>
      <c r="K187" s="79">
        <f>IF(J188&lt;0.01,0,IF(Q164&lt;K185,H164-K186,0))</f>
        <v>0</v>
      </c>
      <c r="L187" s="79">
        <f>IF(K188&lt;0.01,0,IF(Q164&lt;L185,H164-L186,0))</f>
        <v>0</v>
      </c>
      <c r="M187" s="79">
        <f>IF(L188&lt;0.01,0,IF(Q164&lt;M185,H164-M186,0))</f>
        <v>0</v>
      </c>
      <c r="N187" s="79">
        <f>IF(M188&lt;0.01,0,IF(Q164&lt;N185,H164-N186,0))</f>
        <v>0</v>
      </c>
      <c r="O187" s="40"/>
      <c r="P187" s="40"/>
      <c r="Q187" s="40"/>
      <c r="R187" s="40"/>
      <c r="S187" s="40"/>
    </row>
    <row r="188" spans="1:19">
      <c r="A188" s="40"/>
      <c r="B188" s="78" t="s">
        <v>144</v>
      </c>
      <c r="C188" s="79">
        <f>IF(Q164&gt;C185,"",IF(Q164=C185,D163,IF(N182-C187&gt;0,N182-C187,0)))</f>
        <v>0</v>
      </c>
      <c r="D188" s="79">
        <f>IF(Q164&gt;D185,"",IF(Q164=D185,D163,IF(C188-D187&gt;0,C188-D187,0)))</f>
        <v>0</v>
      </c>
      <c r="E188" s="79">
        <f>IF(Q164&gt;E185,"",IF(Q164=E185,D163,IF(D188-E187,D188-E187,0)))</f>
        <v>0</v>
      </c>
      <c r="F188" s="79">
        <f>IF(Q164&gt;F185,"",IF(Q164=F185,D163,IF(E188-F187&gt;0,E188-F187,0)))</f>
        <v>0</v>
      </c>
      <c r="G188" s="79">
        <f>IF(Q164&gt;G185,"",IF(Q164=G185,D163,IF(F188-G187&gt;0,F188-G187,0)))</f>
        <v>0</v>
      </c>
      <c r="H188" s="79">
        <f>IF(Q164&gt;H185,"",IF(Q164=H185,D163,IF(G188-H187&gt;0,G188-H187,0)))</f>
        <v>0</v>
      </c>
      <c r="I188" s="79">
        <f>IF(Q164&gt;I185,"",IF(Q164=I185,D163,IF(H188-I187&gt;0,H188-I187,0)))</f>
        <v>0</v>
      </c>
      <c r="J188" s="79">
        <f>IF(Q164&gt;J185,"",IF(Q164=J185,D163,IF(I188-J187&gt;0,I188-J187,0)))</f>
        <v>0</v>
      </c>
      <c r="K188" s="79">
        <f>IF(Q164&gt;K185,"",IF(Q164=K185,D163,IF(J188-K187&gt;0,J188-K187,0)))</f>
        <v>0</v>
      </c>
      <c r="L188" s="79">
        <f>IF(Q164&gt;L185,"",IF(Q164=L185,D163,IF(K188-L187&gt;0,K188-L187,0)))</f>
        <v>0</v>
      </c>
      <c r="M188" s="79">
        <f>IF(Q164&gt;M185,"",IF(Q164=M185,D163,IF(L188-M187&gt;0,L188-M187,0)))</f>
        <v>0</v>
      </c>
      <c r="N188" s="79">
        <f>IF(Q164&gt;N185,"",IF(Q164=N185,D163,IF(M188-N187&gt;0,M188-N187,0)))</f>
        <v>0</v>
      </c>
      <c r="O188" s="40"/>
      <c r="P188" s="40"/>
      <c r="Q188" s="40"/>
      <c r="R188" s="40"/>
      <c r="S188" s="40"/>
    </row>
    <row r="189" spans="1:19">
      <c r="A189" s="40"/>
      <c r="B189" s="40"/>
      <c r="C189" s="40"/>
      <c r="D189" s="40"/>
      <c r="E189" s="40"/>
      <c r="F189" s="40"/>
      <c r="G189" s="40"/>
      <c r="H189" s="40"/>
      <c r="I189" s="40"/>
      <c r="J189" s="40"/>
      <c r="K189" s="40"/>
      <c r="L189" s="40"/>
      <c r="M189" s="40"/>
      <c r="N189" s="40"/>
      <c r="O189" s="40"/>
      <c r="P189" s="40"/>
      <c r="Q189" s="40"/>
      <c r="R189" s="40"/>
      <c r="S189" s="40"/>
    </row>
    <row r="190" spans="1:19">
      <c r="A190" s="40"/>
      <c r="B190" s="78" t="s">
        <v>147</v>
      </c>
      <c r="C190" s="40"/>
      <c r="D190" s="40"/>
      <c r="E190" s="40"/>
      <c r="F190" s="40"/>
      <c r="G190" s="40"/>
      <c r="H190" s="40"/>
      <c r="I190" s="40"/>
      <c r="J190" s="40"/>
      <c r="K190" s="40"/>
      <c r="L190" s="40"/>
      <c r="M190" s="40"/>
      <c r="N190" s="40"/>
      <c r="O190" s="40"/>
      <c r="P190" s="40"/>
      <c r="Q190" s="40"/>
      <c r="R190" s="40"/>
      <c r="S190" s="40"/>
    </row>
    <row r="191" spans="1:19">
      <c r="A191" s="40"/>
      <c r="B191" s="78" t="s">
        <v>141</v>
      </c>
      <c r="C191" s="83">
        <f>N185+1</f>
        <v>37</v>
      </c>
      <c r="D191" s="83">
        <f t="shared" ref="D191:N191" si="23">C191+1</f>
        <v>38</v>
      </c>
      <c r="E191" s="83">
        <f t="shared" si="23"/>
        <v>39</v>
      </c>
      <c r="F191" s="83">
        <f t="shared" si="23"/>
        <v>40</v>
      </c>
      <c r="G191" s="83">
        <f t="shared" si="23"/>
        <v>41</v>
      </c>
      <c r="H191" s="83">
        <f t="shared" si="23"/>
        <v>42</v>
      </c>
      <c r="I191" s="83">
        <f t="shared" si="23"/>
        <v>43</v>
      </c>
      <c r="J191" s="83">
        <f t="shared" si="23"/>
        <v>44</v>
      </c>
      <c r="K191" s="83">
        <f t="shared" si="23"/>
        <v>45</v>
      </c>
      <c r="L191" s="83">
        <f t="shared" si="23"/>
        <v>46</v>
      </c>
      <c r="M191" s="83">
        <f t="shared" si="23"/>
        <v>47</v>
      </c>
      <c r="N191" s="83">
        <f t="shared" si="23"/>
        <v>48</v>
      </c>
      <c r="O191" s="40"/>
      <c r="P191" s="40"/>
      <c r="Q191" s="40"/>
      <c r="R191" s="40"/>
      <c r="S191" s="40"/>
    </row>
    <row r="192" spans="1:19">
      <c r="A192" s="40"/>
      <c r="B192" s="78" t="s">
        <v>142</v>
      </c>
      <c r="C192" s="79">
        <f>IF(Q164&lt;C191,N188*D164/12,0)</f>
        <v>0</v>
      </c>
      <c r="D192" s="79">
        <f>IF(Q164&lt;D191,C194*D164/12,0)</f>
        <v>0</v>
      </c>
      <c r="E192" s="79">
        <f>IF(Q164&lt;E191,D194*D164/12,0)</f>
        <v>0</v>
      </c>
      <c r="F192" s="79">
        <f>IF(Q164&lt;F191,E194*D164/12,0)</f>
        <v>0</v>
      </c>
      <c r="G192" s="79">
        <f>IF(Q164&lt;G191,F194*D164/12,0)</f>
        <v>0</v>
      </c>
      <c r="H192" s="79">
        <f>IF(Q164&lt;H191,G194*D164/12,0)</f>
        <v>0</v>
      </c>
      <c r="I192" s="79">
        <f>IF(Q164&lt;I191,H194*D164/12,0)</f>
        <v>0</v>
      </c>
      <c r="J192" s="79">
        <f>IF(Q164&lt;J191,I194*D164/12,0)</f>
        <v>0</v>
      </c>
      <c r="K192" s="79">
        <f>IF(Q164&lt;K191,J194*D164/12,0)</f>
        <v>0</v>
      </c>
      <c r="L192" s="79">
        <f>IF(Q164&lt;L191,K194*D164/12,0)</f>
        <v>0</v>
      </c>
      <c r="M192" s="79">
        <f>IF(Q164&lt;M191,L194*D164/12,0)</f>
        <v>0</v>
      </c>
      <c r="N192" s="79">
        <f>IF(Q164&lt;N191,M194*D164/12,0)</f>
        <v>0</v>
      </c>
      <c r="O192" s="40"/>
      <c r="P192" s="40"/>
      <c r="Q192" s="40"/>
      <c r="R192" s="40"/>
      <c r="S192" s="40"/>
    </row>
    <row r="193" spans="1:19">
      <c r="A193" s="40"/>
      <c r="B193" s="78" t="s">
        <v>143</v>
      </c>
      <c r="C193" s="79">
        <f>IF(N188&lt;0.01,0,IF(Q164&lt;C191,H164-C192,0))</f>
        <v>0</v>
      </c>
      <c r="D193" s="79">
        <f>IF(C194&lt;0.01,0,IF(Q164&lt;D191,H164-D192,0))</f>
        <v>0</v>
      </c>
      <c r="E193" s="79">
        <f>IF(D194&lt;0.01,0,IF(Q164&lt;E191,H164-E192,0))</f>
        <v>0</v>
      </c>
      <c r="F193" s="79">
        <f>IF(E194&lt;0.01,0,IF(Q164&lt;F191,H164-F192,0))</f>
        <v>0</v>
      </c>
      <c r="G193" s="79">
        <f>IF(F194&lt;0.01,0,IF(Q164&lt;G191,H164-G192,0))</f>
        <v>0</v>
      </c>
      <c r="H193" s="79">
        <f>IF(G194&lt;0.01,0,IF(Q164&lt;H191,H164-H192,0))</f>
        <v>0</v>
      </c>
      <c r="I193" s="79">
        <f>IF(H194&lt;0.01,0,IF(Q164&lt;I191,H164-I192,0))</f>
        <v>0</v>
      </c>
      <c r="J193" s="79">
        <f>IF(I194&lt;0.01,0,IF(Q164&lt;J191,H164-J192,0))</f>
        <v>0</v>
      </c>
      <c r="K193" s="79">
        <f>IF(J194&lt;0.01,0,IF(Q164&lt;K191,H164-K192,0))</f>
        <v>0</v>
      </c>
      <c r="L193" s="79">
        <f>IF(K194&lt;0.01,0,IF(Q164&lt;L191,H164-L192,0))</f>
        <v>0</v>
      </c>
      <c r="M193" s="79">
        <f>IF(L194&lt;0.01,0,IF(Q164&lt;M191,H164-M192,0))</f>
        <v>0</v>
      </c>
      <c r="N193" s="79">
        <f>IF(M194&lt;0.01,0,IF(Q164&lt;N191,H164-N192,0))</f>
        <v>0</v>
      </c>
      <c r="O193" s="40"/>
      <c r="P193" s="40"/>
      <c r="Q193" s="40"/>
      <c r="R193" s="40"/>
      <c r="S193" s="40"/>
    </row>
    <row r="194" spans="1:19">
      <c r="A194" s="40"/>
      <c r="B194" s="78" t="s">
        <v>144</v>
      </c>
      <c r="C194" s="79">
        <f>IF(Q164&gt;C191,"",IF(Q164=C191,D163,IF(N188-C193&gt;0,N188-C193,0)))</f>
        <v>0</v>
      </c>
      <c r="D194" s="79">
        <f>IF(Q164&gt;D191,"",IF(Q164=D191,D163,IF(C194-D193&gt;0,C194-D193,0)))</f>
        <v>0</v>
      </c>
      <c r="E194" s="79">
        <f>IF(Q164&gt;E191,"",IF(Q164=E191,D163,IF(D194-E193&gt;0,D194-E193,0)))</f>
        <v>0</v>
      </c>
      <c r="F194" s="79">
        <f>IF(Q164&gt;F191,"",IF(Q164=F191,D163,IF(E194-F193&gt;0,E194-F193,0)))</f>
        <v>0</v>
      </c>
      <c r="G194" s="79">
        <f>IF(Q164&gt;G191,"",IF(Q164=G191,D163,IF(F194-G193&gt;0,F194-G193,0)))</f>
        <v>0</v>
      </c>
      <c r="H194" s="79">
        <f>IF(Q164&gt;H191,"",IF(Q164=H191,D163,IF(G194-H193&gt;0,G194-H193,0)))</f>
        <v>0</v>
      </c>
      <c r="I194" s="79">
        <f>IF(Q164&gt;I191,"",IF(Q164=I191,D163,IF(H194-I193&gt;0,H194-I193,0)))</f>
        <v>0</v>
      </c>
      <c r="J194" s="79">
        <f>IF(Q164&gt;J191,"",IF(Q164=J191,D163,IF(I194-J193&gt;0,I194-J193,0)))</f>
        <v>0</v>
      </c>
      <c r="K194" s="79">
        <f>IF(Q164&gt;K191,"",IF(Q164=K191,D163,IF(J194-K193&gt;0,J194-K193,0)))</f>
        <v>0</v>
      </c>
      <c r="L194" s="79">
        <f>IF(Q164&gt;L191,"",IF(Q164=L191,D163,IF(K194-L193&gt;0,K194-L193,0)))</f>
        <v>0</v>
      </c>
      <c r="M194" s="79">
        <f>IF(Q164&gt;M191,"",IF(Q164=M191,D163,IF(L194-M193&gt;0,L194-M193,0)))</f>
        <v>0</v>
      </c>
      <c r="N194" s="79">
        <f>IF(Q164&gt;N191,"",IF(Q164=N191,D163,IF(M194-N193&gt;0,M194-N193,0)))</f>
        <v>0</v>
      </c>
      <c r="O194" s="40"/>
      <c r="P194" s="40"/>
      <c r="Q194" s="40"/>
      <c r="R194" s="40"/>
      <c r="S194" s="40"/>
    </row>
    <row r="195" spans="1:19">
      <c r="A195" s="40"/>
      <c r="B195" s="40"/>
      <c r="C195" s="40"/>
      <c r="D195" s="40"/>
      <c r="E195" s="40"/>
      <c r="F195" s="40"/>
      <c r="G195" s="40"/>
      <c r="H195" s="40"/>
      <c r="I195" s="40"/>
      <c r="J195" s="40"/>
      <c r="K195" s="40"/>
      <c r="L195" s="40"/>
      <c r="M195" s="40"/>
      <c r="N195" s="40"/>
      <c r="O195" s="40"/>
      <c r="P195" s="40"/>
      <c r="Q195" s="40"/>
      <c r="R195" s="40"/>
      <c r="S195" s="40"/>
    </row>
    <row r="196" spans="1:19">
      <c r="A196" s="40"/>
      <c r="B196" s="78" t="s">
        <v>148</v>
      </c>
      <c r="C196" s="40"/>
      <c r="D196" s="40"/>
      <c r="E196" s="40"/>
      <c r="F196" s="40"/>
      <c r="G196" s="40"/>
      <c r="H196" s="40"/>
      <c r="I196" s="40"/>
      <c r="J196" s="40"/>
      <c r="K196" s="40"/>
      <c r="L196" s="40"/>
      <c r="M196" s="40"/>
      <c r="N196" s="40"/>
      <c r="O196" s="40"/>
      <c r="P196" s="40"/>
      <c r="Q196" s="40"/>
      <c r="R196" s="40"/>
      <c r="S196" s="40"/>
    </row>
    <row r="197" spans="1:19">
      <c r="A197" s="40"/>
      <c r="B197" s="78" t="s">
        <v>141</v>
      </c>
      <c r="C197" s="83">
        <f>N191+1</f>
        <v>49</v>
      </c>
      <c r="D197" s="83">
        <f t="shared" ref="D197:N197" si="24">C197+1</f>
        <v>50</v>
      </c>
      <c r="E197" s="83">
        <f t="shared" si="24"/>
        <v>51</v>
      </c>
      <c r="F197" s="83">
        <f t="shared" si="24"/>
        <v>52</v>
      </c>
      <c r="G197" s="83">
        <f t="shared" si="24"/>
        <v>53</v>
      </c>
      <c r="H197" s="83">
        <f t="shared" si="24"/>
        <v>54</v>
      </c>
      <c r="I197" s="83">
        <f t="shared" si="24"/>
        <v>55</v>
      </c>
      <c r="J197" s="83">
        <f t="shared" si="24"/>
        <v>56</v>
      </c>
      <c r="K197" s="83">
        <f t="shared" si="24"/>
        <v>57</v>
      </c>
      <c r="L197" s="83">
        <f t="shared" si="24"/>
        <v>58</v>
      </c>
      <c r="M197" s="83">
        <f t="shared" si="24"/>
        <v>59</v>
      </c>
      <c r="N197" s="83">
        <f t="shared" si="24"/>
        <v>60</v>
      </c>
      <c r="O197" s="40"/>
      <c r="P197" s="40"/>
      <c r="Q197" s="40"/>
      <c r="R197" s="40"/>
      <c r="S197" s="40"/>
    </row>
    <row r="198" spans="1:19">
      <c r="A198" s="40"/>
      <c r="B198" s="78" t="s">
        <v>142</v>
      </c>
      <c r="C198" s="79">
        <f>IF(Q164&lt;C197,N194*D164/12,0)</f>
        <v>0</v>
      </c>
      <c r="D198" s="79">
        <f>IF(Q164&lt;D197,C200*D164/12,0)</f>
        <v>0</v>
      </c>
      <c r="E198" s="79">
        <f>IF(Q164&lt;E197,D200*D164/12,0)</f>
        <v>0</v>
      </c>
      <c r="F198" s="79">
        <f>IF(Q164&lt;F197,E200*D164/12,0)</f>
        <v>0</v>
      </c>
      <c r="G198" s="79">
        <f>IF(Q164&lt;G197,F200*D164/12,0)</f>
        <v>0</v>
      </c>
      <c r="H198" s="79">
        <f>IF(Q164&lt;H197,G200*D164/12,0)</f>
        <v>0</v>
      </c>
      <c r="I198" s="79">
        <f>IF(Q164&lt;I197,H200*D164/12,0)</f>
        <v>0</v>
      </c>
      <c r="J198" s="79">
        <f>IF(Q164&lt;J197,I200*D164/12,0)</f>
        <v>0</v>
      </c>
      <c r="K198" s="79">
        <f>IF(Q164&lt;K197,J200*D164/12,0)</f>
        <v>0</v>
      </c>
      <c r="L198" s="79">
        <f>IF(Q164&lt;L197,K200*D164/12,0)</f>
        <v>0</v>
      </c>
      <c r="M198" s="79">
        <f>IF(Q164&lt;M197,L200*D164/12,0)</f>
        <v>0</v>
      </c>
      <c r="N198" s="79">
        <f>IF(Q164&lt;N197,M200*D164/12,0)</f>
        <v>0</v>
      </c>
      <c r="O198" s="40"/>
      <c r="P198" s="40"/>
      <c r="Q198" s="40"/>
      <c r="R198" s="40"/>
      <c r="S198" s="40"/>
    </row>
    <row r="199" spans="1:19">
      <c r="A199" s="40"/>
      <c r="B199" s="78" t="s">
        <v>143</v>
      </c>
      <c r="C199" s="79">
        <f>IF(N194&lt;0.01,0,IF(Q164&lt;C197,H164-C198,0))</f>
        <v>0</v>
      </c>
      <c r="D199" s="79">
        <f>IF(C200&lt;0.01,0,IF(Q164&lt;D197,H164-D198,0))</f>
        <v>0</v>
      </c>
      <c r="E199" s="79">
        <f>IF(D200&lt;0.01,0,IF(Q164&lt;E197,H164-E198,0))</f>
        <v>0</v>
      </c>
      <c r="F199" s="79">
        <f>IF(E200&lt;0.01,0,IF(Q164&lt;F197,H164-F198,0))</f>
        <v>0</v>
      </c>
      <c r="G199" s="79">
        <f>IF(F200&lt;0.01,0,IF(Q164&lt;G197,H164-G198,0))</f>
        <v>0</v>
      </c>
      <c r="H199" s="79">
        <f>IF(G200&lt;0.01,0,IF(Q164&lt;H197,H164-H198,0))</f>
        <v>0</v>
      </c>
      <c r="I199" s="79">
        <f>IF(H200&lt;0.01,0,IF(Q164&lt;I197,H164-I198,0))</f>
        <v>0</v>
      </c>
      <c r="J199" s="79">
        <f>IF(I200&lt;0.01,0,IF(Q164&lt;J197,H164-J198,0))</f>
        <v>0</v>
      </c>
      <c r="K199" s="79">
        <f>IF(J200&lt;0.01,0,IF(Q164&lt;K197,H164-K198,0))</f>
        <v>0</v>
      </c>
      <c r="L199" s="79">
        <f>IF(K200&lt;0.01,0,IF(Q164&lt;L197,H164-L198,0))</f>
        <v>0</v>
      </c>
      <c r="M199" s="79">
        <f>IF(L200&lt;0.01,0,IF(Q164&lt;M197,H164-M198,0))</f>
        <v>0</v>
      </c>
      <c r="N199" s="79">
        <f>IF(M200&lt;0.01,0,IF(Q164&lt;N197,H164-N198,0))</f>
        <v>0</v>
      </c>
      <c r="O199" s="40"/>
      <c r="P199" s="40"/>
      <c r="Q199" s="40"/>
      <c r="R199" s="40"/>
      <c r="S199" s="40"/>
    </row>
    <row r="200" spans="1:19">
      <c r="A200" s="40"/>
      <c r="B200" s="78" t="s">
        <v>144</v>
      </c>
      <c r="C200" s="79">
        <f>IF(Q164&gt;C197,"",IF(Q164=C197,D163,IF(N194-C199&gt;0,N194-C199,0)))</f>
        <v>0</v>
      </c>
      <c r="D200" s="79">
        <f>IF(Q164&gt;D197,"",IF(Q164=D197,D163,IF(C200-D199&gt;0,C200-D199,0)))</f>
        <v>0</v>
      </c>
      <c r="E200" s="79">
        <f>IF(Q164&gt;E197,"",IF(Q164=E197,D163,IF(D200-E199&gt;0,D200-E199,0)))</f>
        <v>0</v>
      </c>
      <c r="F200" s="79">
        <f>IF(Q164&gt;F197,"",IF(Q164=F197,D163,IF(E200-F199&gt;0,E200-F199,0)))</f>
        <v>0</v>
      </c>
      <c r="G200" s="79">
        <f>IF(Q164&gt;G197,"",IF(Q164=G197,D163,IF(F200-G199&gt;0,F200-G199,0)))</f>
        <v>0</v>
      </c>
      <c r="H200" s="79">
        <f>IF(Q164&gt;H197,"",IF(Q164=H197,D163,IF(G200-H199&gt;0,G200-H199,0)))</f>
        <v>0</v>
      </c>
      <c r="I200" s="79">
        <f>IF(Q164&gt;I197,"",IF(Q164=I197,D163,IF(H200-I199&gt;0,H200-I199,0)))</f>
        <v>0</v>
      </c>
      <c r="J200" s="79">
        <f>IF(Q164&gt;J197,"",IF(Q164=J197,D163,IF(I200-J199&gt;0,I200-J199,0)))</f>
        <v>0</v>
      </c>
      <c r="K200" s="79">
        <f>IF(Q164&gt;K197,"",IF(Q164=K197,D163,IF(J200-K199&gt;0,J200-K199,0)))</f>
        <v>0</v>
      </c>
      <c r="L200" s="79">
        <f>IF(Q164&gt;L197,"",IF(Q164=L197,D163,IF(K200-L199&gt;0,K200-L199,0)))</f>
        <v>0</v>
      </c>
      <c r="M200" s="79">
        <f>IF(Q164&gt;M197,"",IF(Q164=M197,D163,IF(L200-M199&gt;0,L200-M199,0)))</f>
        <v>0</v>
      </c>
      <c r="N200" s="79">
        <f>IF(Q164&gt;N197,"",IF(Q164=N197,D163,IF(M200-N199&gt;0,M200-N199,0)))</f>
        <v>0</v>
      </c>
      <c r="O200" s="40"/>
      <c r="P200" s="40"/>
      <c r="Q200" s="40"/>
      <c r="R200" s="40"/>
      <c r="S200" s="40"/>
    </row>
    <row r="201" spans="1:19">
      <c r="A201" s="40"/>
      <c r="B201" s="85" t="str">
        <f>Inputs!B31</f>
        <v xml:space="preserve">   Commercial Bank Loan 6</v>
      </c>
      <c r="C201" s="40"/>
      <c r="D201" s="40"/>
      <c r="E201" s="40"/>
      <c r="F201" s="40"/>
      <c r="G201" s="40"/>
      <c r="H201" s="40"/>
      <c r="I201" s="40"/>
      <c r="J201" s="40"/>
      <c r="K201" s="40"/>
      <c r="L201" s="40"/>
      <c r="M201" s="40"/>
      <c r="N201" s="40"/>
      <c r="O201" s="40"/>
      <c r="P201" s="40"/>
      <c r="Q201" s="40"/>
      <c r="R201" s="40"/>
      <c r="S201" s="40"/>
    </row>
    <row r="202" spans="1:19">
      <c r="A202" s="40"/>
      <c r="B202" s="78" t="s">
        <v>128</v>
      </c>
      <c r="C202" s="40"/>
      <c r="D202" s="40"/>
      <c r="E202" s="40"/>
      <c r="F202" s="40"/>
      <c r="G202" s="40"/>
      <c r="H202" s="40"/>
      <c r="I202" s="40"/>
      <c r="J202" s="40"/>
      <c r="K202" s="40"/>
      <c r="L202" s="40"/>
      <c r="M202" s="40"/>
      <c r="N202" s="40"/>
      <c r="O202" s="40"/>
      <c r="P202" s="40"/>
      <c r="Q202" s="79">
        <v>0</v>
      </c>
      <c r="R202" s="40"/>
      <c r="S202" s="40"/>
    </row>
    <row r="203" spans="1:19">
      <c r="A203" s="40"/>
      <c r="B203" s="78" t="s">
        <v>129</v>
      </c>
      <c r="C203" s="40"/>
      <c r="D203" s="68">
        <f>Inputs!C31</f>
        <v>0</v>
      </c>
      <c r="E203" s="40"/>
      <c r="F203" s="78" t="s">
        <v>130</v>
      </c>
      <c r="G203" s="40"/>
      <c r="H203" s="80">
        <f>H204*12</f>
        <v>0</v>
      </c>
      <c r="I203" s="40"/>
      <c r="J203" s="40"/>
      <c r="K203" s="40"/>
      <c r="L203" s="40"/>
      <c r="M203" s="40"/>
      <c r="N203" s="40"/>
      <c r="O203" s="40"/>
      <c r="P203" s="40"/>
      <c r="Q203" s="40"/>
      <c r="R203" s="40"/>
      <c r="S203" s="40"/>
    </row>
    <row r="204" spans="1:19">
      <c r="A204" s="40"/>
      <c r="B204" s="78" t="s">
        <v>131</v>
      </c>
      <c r="C204" s="40"/>
      <c r="D204" s="81">
        <f>Inputs!D31</f>
        <v>0</v>
      </c>
      <c r="E204" s="40"/>
      <c r="F204" s="78" t="s">
        <v>132</v>
      </c>
      <c r="G204" s="40"/>
      <c r="H204" s="80">
        <f>PMT(D204/12,D205*12,-D203)</f>
        <v>0</v>
      </c>
      <c r="I204" s="40"/>
      <c r="J204" s="40"/>
      <c r="K204" s="40"/>
      <c r="L204" s="40"/>
      <c r="M204" s="40"/>
      <c r="N204" s="40"/>
      <c r="O204" s="78" t="s">
        <v>133</v>
      </c>
      <c r="P204" s="40"/>
      <c r="Q204" s="82">
        <v>0</v>
      </c>
      <c r="R204" s="40"/>
      <c r="S204" s="40"/>
    </row>
    <row r="205" spans="1:19">
      <c r="A205" s="40"/>
      <c r="B205" s="78" t="s">
        <v>134</v>
      </c>
      <c r="C205" s="40"/>
      <c r="D205" s="82">
        <f>Inputs!E31</f>
        <v>20</v>
      </c>
      <c r="E205" s="40"/>
      <c r="F205" s="40"/>
      <c r="G205" s="40"/>
      <c r="H205" s="40"/>
      <c r="I205" s="40"/>
      <c r="J205" s="40"/>
      <c r="K205" s="40"/>
      <c r="L205" s="40"/>
      <c r="M205" s="40"/>
      <c r="N205" s="40"/>
      <c r="O205" s="40"/>
      <c r="P205" s="40"/>
      <c r="Q205" s="79">
        <f>IF(Q204&gt;Q202,"",IF(Q204=Q202,D203,"NEGATIVE TERM"))</f>
        <v>0</v>
      </c>
      <c r="R205" s="40"/>
      <c r="S205" s="40"/>
    </row>
    <row r="206" spans="1:19">
      <c r="A206" s="40"/>
      <c r="B206" s="40"/>
      <c r="C206" s="40"/>
      <c r="D206" s="40"/>
      <c r="E206" s="40"/>
      <c r="F206" s="40"/>
      <c r="G206" s="40"/>
      <c r="H206" s="40"/>
      <c r="I206" s="40"/>
      <c r="J206" s="40"/>
      <c r="K206" s="40"/>
      <c r="L206" s="40"/>
      <c r="M206" s="40"/>
      <c r="N206" s="40"/>
      <c r="O206" s="40"/>
      <c r="P206" s="40"/>
      <c r="Q206" s="40"/>
      <c r="R206" s="40"/>
      <c r="S206" s="40"/>
    </row>
    <row r="207" spans="1:19">
      <c r="A207" s="40"/>
      <c r="B207" s="78" t="s">
        <v>135</v>
      </c>
      <c r="C207" s="83">
        <v>1</v>
      </c>
      <c r="D207" s="83">
        <v>2</v>
      </c>
      <c r="E207" s="83">
        <v>3</v>
      </c>
      <c r="F207" s="83">
        <v>4</v>
      </c>
      <c r="G207" s="83">
        <v>5</v>
      </c>
      <c r="H207" s="84" t="s">
        <v>136</v>
      </c>
      <c r="I207" s="40"/>
      <c r="J207" s="40"/>
      <c r="K207" s="40"/>
      <c r="L207" s="40"/>
      <c r="M207" s="40"/>
      <c r="N207" s="40"/>
      <c r="O207" s="40"/>
      <c r="P207" s="40"/>
      <c r="Q207" s="40"/>
      <c r="R207" s="40"/>
      <c r="S207" s="40"/>
    </row>
    <row r="208" spans="1:19">
      <c r="A208" s="40"/>
      <c r="B208" s="78" t="s">
        <v>137</v>
      </c>
      <c r="C208" s="79">
        <f>SUM(C214:N214)</f>
        <v>0</v>
      </c>
      <c r="D208" s="79">
        <f>SUM(C220:N220)</f>
        <v>0</v>
      </c>
      <c r="E208" s="79">
        <f>SUM(C226:N226)</f>
        <v>0</v>
      </c>
      <c r="F208" s="79">
        <f>SUM(C232:N232)</f>
        <v>0</v>
      </c>
      <c r="G208" s="79">
        <f>SUM(C238:N238)</f>
        <v>0</v>
      </c>
      <c r="H208" s="79">
        <f>SUM(C208:G208)</f>
        <v>0</v>
      </c>
      <c r="I208" s="40"/>
      <c r="J208" s="40"/>
      <c r="K208" s="40"/>
      <c r="L208" s="40"/>
      <c r="M208" s="40"/>
      <c r="N208" s="40"/>
      <c r="O208" s="40"/>
      <c r="P208" s="40"/>
      <c r="Q208" s="40"/>
      <c r="R208" s="40"/>
      <c r="S208" s="40"/>
    </row>
    <row r="209" spans="1:19">
      <c r="A209" s="40"/>
      <c r="B209" s="78" t="s">
        <v>138</v>
      </c>
      <c r="C209" s="79">
        <f>SUM(C215:N215)</f>
        <v>0</v>
      </c>
      <c r="D209" s="79">
        <f>SUM(C221:N221)</f>
        <v>0</v>
      </c>
      <c r="E209" s="79">
        <f>SUM(C227:N227)</f>
        <v>0</v>
      </c>
      <c r="F209" s="79">
        <f>SUM(C233:N233)</f>
        <v>0</v>
      </c>
      <c r="G209" s="79">
        <f>SUM(C239:N239)</f>
        <v>0</v>
      </c>
      <c r="H209" s="79">
        <f>SUM(C209:G209)</f>
        <v>0</v>
      </c>
      <c r="I209" s="40"/>
      <c r="J209" s="40"/>
      <c r="K209" s="40"/>
      <c r="L209" s="40"/>
      <c r="M209" s="40"/>
      <c r="N209" s="40"/>
      <c r="O209" s="40"/>
      <c r="P209" s="40"/>
      <c r="Q209" s="40"/>
      <c r="R209" s="40"/>
      <c r="S209" s="40"/>
    </row>
    <row r="210" spans="1:19">
      <c r="A210" s="40"/>
      <c r="B210" s="78" t="s">
        <v>139</v>
      </c>
      <c r="C210" s="79">
        <f>D203-C209</f>
        <v>0</v>
      </c>
      <c r="D210" s="79">
        <f>C210-D209</f>
        <v>0</v>
      </c>
      <c r="E210" s="79">
        <f>D210-E209</f>
        <v>0</v>
      </c>
      <c r="F210" s="79">
        <f>E210-F209</f>
        <v>0</v>
      </c>
      <c r="G210" s="79">
        <f>F210-G209</f>
        <v>0</v>
      </c>
      <c r="H210" s="40"/>
      <c r="I210" s="40"/>
      <c r="J210" s="40"/>
      <c r="K210" s="40"/>
      <c r="L210" s="40"/>
      <c r="M210" s="40"/>
      <c r="N210" s="40"/>
      <c r="O210" s="40"/>
      <c r="P210" s="40"/>
      <c r="Q210" s="40"/>
      <c r="R210" s="40"/>
      <c r="S210" s="40"/>
    </row>
    <row r="211" spans="1:19">
      <c r="A211" s="40"/>
      <c r="B211" s="40"/>
      <c r="C211" s="40"/>
      <c r="D211" s="40"/>
      <c r="E211" s="40"/>
      <c r="F211" s="40"/>
      <c r="G211" s="40"/>
      <c r="H211" s="40"/>
      <c r="I211" s="40"/>
      <c r="J211" s="78"/>
      <c r="K211" s="40"/>
      <c r="L211" s="40"/>
      <c r="M211" s="40"/>
      <c r="N211" s="40"/>
      <c r="O211" s="40"/>
      <c r="P211" s="40"/>
      <c r="Q211" s="40"/>
      <c r="R211" s="40"/>
      <c r="S211" s="40"/>
    </row>
    <row r="212" spans="1:19">
      <c r="A212" s="40"/>
      <c r="B212" s="78" t="s">
        <v>140</v>
      </c>
      <c r="C212" s="78"/>
      <c r="D212" s="78"/>
      <c r="E212" s="78"/>
      <c r="F212" s="78"/>
      <c r="G212" s="78"/>
      <c r="H212" s="78"/>
      <c r="I212" s="78"/>
      <c r="J212" s="78"/>
      <c r="K212" s="78"/>
      <c r="L212" s="78"/>
      <c r="M212" s="78"/>
      <c r="N212" s="78"/>
      <c r="O212" s="40"/>
      <c r="P212" s="40"/>
      <c r="Q212" s="40"/>
      <c r="R212" s="40"/>
      <c r="S212" s="40"/>
    </row>
    <row r="213" spans="1:19">
      <c r="A213" s="40"/>
      <c r="B213" s="78" t="s">
        <v>141</v>
      </c>
      <c r="C213" s="83">
        <v>1</v>
      </c>
      <c r="D213" s="83">
        <f t="shared" ref="D213:N213" si="25">C213+1</f>
        <v>2</v>
      </c>
      <c r="E213" s="83">
        <f t="shared" si="25"/>
        <v>3</v>
      </c>
      <c r="F213" s="83">
        <f t="shared" si="25"/>
        <v>4</v>
      </c>
      <c r="G213" s="83">
        <f t="shared" si="25"/>
        <v>5</v>
      </c>
      <c r="H213" s="83">
        <f t="shared" si="25"/>
        <v>6</v>
      </c>
      <c r="I213" s="83">
        <f t="shared" si="25"/>
        <v>7</v>
      </c>
      <c r="J213" s="83">
        <f t="shared" si="25"/>
        <v>8</v>
      </c>
      <c r="K213" s="83">
        <f t="shared" si="25"/>
        <v>9</v>
      </c>
      <c r="L213" s="83">
        <f t="shared" si="25"/>
        <v>10</v>
      </c>
      <c r="M213" s="83">
        <f t="shared" si="25"/>
        <v>11</v>
      </c>
      <c r="N213" s="83">
        <f t="shared" si="25"/>
        <v>12</v>
      </c>
      <c r="O213" s="40"/>
      <c r="P213" s="40"/>
      <c r="Q213" s="40"/>
      <c r="R213" s="40"/>
      <c r="S213" s="40"/>
    </row>
    <row r="214" spans="1:19">
      <c r="A214" s="40"/>
      <c r="B214" s="78" t="s">
        <v>142</v>
      </c>
      <c r="C214" s="79">
        <f>IF(Q204&lt;C213,Q205*D204/12,0)</f>
        <v>0</v>
      </c>
      <c r="D214" s="79">
        <f>IF(Q204&lt;D213,C216*D204/12,0)</f>
        <v>0</v>
      </c>
      <c r="E214" s="79">
        <f>IF(Q204&lt;E213,D216*D204/12,0)</f>
        <v>0</v>
      </c>
      <c r="F214" s="79">
        <f>IF(Q204&lt;F213,E216*D204/12,0)</f>
        <v>0</v>
      </c>
      <c r="G214" s="79">
        <f>IF(Q204&lt;G213,F216*D204/12,0)</f>
        <v>0</v>
      </c>
      <c r="H214" s="79">
        <f>IF(Q204&lt;H213,G216*D204/12,0)</f>
        <v>0</v>
      </c>
      <c r="I214" s="79">
        <f>IF(Q204&lt;I213,H216*D204/12,0)</f>
        <v>0</v>
      </c>
      <c r="J214" s="79">
        <f>IF(Q204&lt;J213,I216*D204/12,0)</f>
        <v>0</v>
      </c>
      <c r="K214" s="79">
        <f>IF(Q204&lt;K213,J216*D204/12,0)</f>
        <v>0</v>
      </c>
      <c r="L214" s="79">
        <f>IF(Q204&lt;L213,K216*D204/12,0)</f>
        <v>0</v>
      </c>
      <c r="M214" s="79">
        <f>IF(Q204&lt;M213,L216*D204/12,0)</f>
        <v>0</v>
      </c>
      <c r="N214" s="79">
        <f>IF(Q204&lt;N213,M216*D204/12,0)</f>
        <v>0</v>
      </c>
      <c r="O214" s="40"/>
      <c r="P214" s="40"/>
      <c r="Q214" s="40"/>
      <c r="R214" s="40"/>
      <c r="S214" s="40"/>
    </row>
    <row r="215" spans="1:19">
      <c r="A215" s="40"/>
      <c r="B215" s="78" t="s">
        <v>143</v>
      </c>
      <c r="C215" s="79">
        <f>IF(Q204&lt;C213,H204-C214,0)</f>
        <v>0</v>
      </c>
      <c r="D215" s="79">
        <f>IF(C216&lt;0.01,0,IF(Q204&lt;D213,H204-D214,0))</f>
        <v>0</v>
      </c>
      <c r="E215" s="79">
        <f>IF(D216&lt;0.01,0,IF(Q204&lt;E213,H204-E214,0))</f>
        <v>0</v>
      </c>
      <c r="F215" s="79">
        <f>IF(E216&lt;0.01,0,IF(Q204&lt;F213,H204-F214,0))</f>
        <v>0</v>
      </c>
      <c r="G215" s="79">
        <f>IF(F216&lt;0.01,0,IF(Q204&lt;G213,H204-G214,0))</f>
        <v>0</v>
      </c>
      <c r="H215" s="79">
        <f>IF(G216&lt;0.01,0,IF(Q204&lt;H213,H204-H214,0))</f>
        <v>0</v>
      </c>
      <c r="I215" s="79">
        <f>IF(H216&lt;0.01,0,IF(Q204&lt;I213,H204-I214,0))</f>
        <v>0</v>
      </c>
      <c r="J215" s="79">
        <f>IF(I216&lt;0.01,0,IF(Q204&lt;J213,H204-J214,0))</f>
        <v>0</v>
      </c>
      <c r="K215" s="79">
        <f>IF(J216&lt;0.01,0,IF(Q204&lt;K213,H204-K214,0))</f>
        <v>0</v>
      </c>
      <c r="L215" s="79">
        <f>IF(K216&lt;0.01,0,IF(Q204&lt;L213,H204-L214,0))</f>
        <v>0</v>
      </c>
      <c r="M215" s="79">
        <f>IF(L216&lt;0.01,0,IF(Q204&lt;M213,H204-M214,0))</f>
        <v>0</v>
      </c>
      <c r="N215" s="79">
        <f>IF(M216&lt;0.01,0,IF(Q204&lt;N213,H204-N214,0))</f>
        <v>0</v>
      </c>
      <c r="O215" s="40"/>
      <c r="P215" s="40"/>
      <c r="Q215" s="40"/>
      <c r="R215" s="40"/>
      <c r="S215" s="40"/>
    </row>
    <row r="216" spans="1:19">
      <c r="A216" s="40"/>
      <c r="B216" s="78" t="s">
        <v>144</v>
      </c>
      <c r="C216" s="79">
        <f>IF(Q204&gt;C213,"",IF(Q204=C213,D203,IF(Q205-C215&gt;0,Q205-C215,0)))</f>
        <v>0</v>
      </c>
      <c r="D216" s="79">
        <f>IF(Q204&gt;D213,"",IF(Q204=D213,D203,IF(C216-D215&gt;0,C216-D215,0)))</f>
        <v>0</v>
      </c>
      <c r="E216" s="79">
        <f>IF(Q204&gt;E213,"",IF(Q204=E213,D203,IF(D216-E215&gt;0,D216-E215,0)))</f>
        <v>0</v>
      </c>
      <c r="F216" s="79">
        <f>IF(Q204&gt;F213,"",IF(Q204=F213,D203,IF(E216-F215&gt;0,E216-F215,0)))</f>
        <v>0</v>
      </c>
      <c r="G216" s="79">
        <f>IF(Q204&gt;G213,"",IF(Q204=G213,D203,IF(F216-G215&gt;0,F216-G215,0)))</f>
        <v>0</v>
      </c>
      <c r="H216" s="79">
        <f>IF(Q204&gt;H213,"",IF(Q204=H213,D203,IF(G216-H215,G216-H215,0)))</f>
        <v>0</v>
      </c>
      <c r="I216" s="79">
        <f>IF(Q204&gt;I213,"",IF(Q204=I213,D203,IF(H216-I215&gt;0,H216-I215,0)))</f>
        <v>0</v>
      </c>
      <c r="J216" s="79">
        <f>IF(Q204&gt;J213,"",IF(Q204=J213,D203,IF(I216-J215&gt;0,I216-J215,0)))</f>
        <v>0</v>
      </c>
      <c r="K216" s="79">
        <f>IF(Q204&gt;K213,"",IF(Q204=K213,D203,IF(J216-K215&gt;0,J216-K215,0)))</f>
        <v>0</v>
      </c>
      <c r="L216" s="79">
        <f>IF(Q204&gt;L213,"",IF(Q204=L213,D203,IF(K216-L215&gt;0,K216-L215,0)))</f>
        <v>0</v>
      </c>
      <c r="M216" s="79">
        <f>IF(Q204&gt;M213,"",IF(Q204=M213,D203,IF(L216-M215&gt;0,L216-M215,0)))</f>
        <v>0</v>
      </c>
      <c r="N216" s="79">
        <f>IF(Q204&gt;N213,"",IF(Q204=N213,D203,IF(M216-N215&gt;0,M216-N215,0)))</f>
        <v>0</v>
      </c>
      <c r="O216" s="40"/>
      <c r="P216" s="40"/>
      <c r="Q216" s="40"/>
      <c r="R216" s="40"/>
      <c r="S216" s="40"/>
    </row>
    <row r="217" spans="1:19">
      <c r="A217" s="40"/>
      <c r="B217" s="40"/>
      <c r="C217" s="40"/>
      <c r="D217" s="40"/>
      <c r="E217" s="40"/>
      <c r="F217" s="40"/>
      <c r="G217" s="40"/>
      <c r="H217" s="40"/>
      <c r="I217" s="40"/>
      <c r="J217" s="40"/>
      <c r="K217" s="40"/>
      <c r="L217" s="40"/>
      <c r="M217" s="40"/>
      <c r="N217" s="40"/>
      <c r="O217" s="40"/>
      <c r="P217" s="40"/>
      <c r="Q217" s="40"/>
      <c r="R217" s="40"/>
      <c r="S217" s="40"/>
    </row>
    <row r="218" spans="1:19">
      <c r="A218" s="40"/>
      <c r="B218" s="78" t="s">
        <v>145</v>
      </c>
      <c r="C218" s="40"/>
      <c r="D218" s="40"/>
      <c r="E218" s="40"/>
      <c r="F218" s="40"/>
      <c r="G218" s="40"/>
      <c r="H218" s="40"/>
      <c r="I218" s="40"/>
      <c r="J218" s="40"/>
      <c r="K218" s="40"/>
      <c r="L218" s="40"/>
      <c r="M218" s="40"/>
      <c r="N218" s="40"/>
      <c r="O218" s="40"/>
      <c r="P218" s="40"/>
      <c r="Q218" s="40"/>
      <c r="R218" s="40"/>
      <c r="S218" s="40"/>
    </row>
    <row r="219" spans="1:19">
      <c r="A219" s="40"/>
      <c r="B219" s="78" t="s">
        <v>141</v>
      </c>
      <c r="C219" s="83">
        <f>N213+1</f>
        <v>13</v>
      </c>
      <c r="D219" s="83">
        <f t="shared" ref="D219:N219" si="26">C219+1</f>
        <v>14</v>
      </c>
      <c r="E219" s="83">
        <f t="shared" si="26"/>
        <v>15</v>
      </c>
      <c r="F219" s="83">
        <f t="shared" si="26"/>
        <v>16</v>
      </c>
      <c r="G219" s="83">
        <f t="shared" si="26"/>
        <v>17</v>
      </c>
      <c r="H219" s="83">
        <f t="shared" si="26"/>
        <v>18</v>
      </c>
      <c r="I219" s="83">
        <f t="shared" si="26"/>
        <v>19</v>
      </c>
      <c r="J219" s="83">
        <f t="shared" si="26"/>
        <v>20</v>
      </c>
      <c r="K219" s="83">
        <f t="shared" si="26"/>
        <v>21</v>
      </c>
      <c r="L219" s="83">
        <f t="shared" si="26"/>
        <v>22</v>
      </c>
      <c r="M219" s="83">
        <f t="shared" si="26"/>
        <v>23</v>
      </c>
      <c r="N219" s="83">
        <f t="shared" si="26"/>
        <v>24</v>
      </c>
      <c r="O219" s="40"/>
      <c r="P219" s="40"/>
      <c r="Q219" s="40"/>
      <c r="R219" s="40"/>
      <c r="S219" s="40"/>
    </row>
    <row r="220" spans="1:19">
      <c r="A220" s="40"/>
      <c r="B220" s="78" t="s">
        <v>142</v>
      </c>
      <c r="C220" s="79">
        <f>IF(Q204&lt;C219,N216*D204/12,0)</f>
        <v>0</v>
      </c>
      <c r="D220" s="79">
        <f>IF(Q204&lt;D219,C222*D204/12,0)</f>
        <v>0</v>
      </c>
      <c r="E220" s="79">
        <f>IF(Q204&lt;E219,D222*D204/12,0)</f>
        <v>0</v>
      </c>
      <c r="F220" s="79">
        <f>IF(Q204&lt;F219,E222*D204/12,0)</f>
        <v>0</v>
      </c>
      <c r="G220" s="79">
        <f>IF(Q204&lt;G219,F222*D204/12,0)</f>
        <v>0</v>
      </c>
      <c r="H220" s="79">
        <f>IF(Q204&lt;H219,G222*D204/12,0)</f>
        <v>0</v>
      </c>
      <c r="I220" s="79">
        <f>IF(Q204&lt;I219,H222*D204/12,0)</f>
        <v>0</v>
      </c>
      <c r="J220" s="79">
        <f>IF(Q204&lt;J219,I222*D204/12,0)</f>
        <v>0</v>
      </c>
      <c r="K220" s="79">
        <f>IF(Q204&lt;K219,J222*D204/12,0)</f>
        <v>0</v>
      </c>
      <c r="L220" s="79">
        <f>IF(Q204&lt;L219,K222*D204/12,0)</f>
        <v>0</v>
      </c>
      <c r="M220" s="79">
        <f>IF(Q204&lt;M219,L222*D204/12,0)</f>
        <v>0</v>
      </c>
      <c r="N220" s="79">
        <f>IF(Q204&lt;N219,M222*D204/12,0)</f>
        <v>0</v>
      </c>
      <c r="O220" s="40"/>
      <c r="P220" s="40"/>
      <c r="Q220" s="40"/>
      <c r="R220" s="40"/>
      <c r="S220" s="40"/>
    </row>
    <row r="221" spans="1:19">
      <c r="A221" s="40"/>
      <c r="B221" s="78" t="s">
        <v>143</v>
      </c>
      <c r="C221" s="79">
        <f>IF(N216&lt;0.01,0,IF(Q204&lt;C219,H204-C220,0))</f>
        <v>0</v>
      </c>
      <c r="D221" s="79">
        <f>IF(C222&lt;0.01,0,IF(Q204&lt;D219,H204-D220,0))</f>
        <v>0</v>
      </c>
      <c r="E221" s="79">
        <f>IF(D222&lt;0.01,0,IF(Q204&lt;E219,H204-E220,0))</f>
        <v>0</v>
      </c>
      <c r="F221" s="79">
        <f>IF(E222&lt;0.01,0,IF(Q204&lt;F219,H204-F220,0))</f>
        <v>0</v>
      </c>
      <c r="G221" s="79">
        <f>IF(F222&lt;0.01,0,IF(Q204&lt;G219,H204-G220,0))</f>
        <v>0</v>
      </c>
      <c r="H221" s="79">
        <f>IF(G222&lt;0.01,0,IF(Q204&lt;H219,H204-H220,0))</f>
        <v>0</v>
      </c>
      <c r="I221" s="79">
        <f>IF(H222&lt;0.01,0,IF(Q204&lt;I219,H204-I220,0))</f>
        <v>0</v>
      </c>
      <c r="J221" s="79">
        <f>IF(I222&lt;0.01,0,IF(Q204&lt;J219,H204-J220,0))</f>
        <v>0</v>
      </c>
      <c r="K221" s="79">
        <f>IF(J222&lt;0.01,0,IF(Q204&lt;K219,H204-K220,0))</f>
        <v>0</v>
      </c>
      <c r="L221" s="79">
        <f>IF(K222&lt;0.01,0,IF(Q204&lt;L219,H204-L220,0))</f>
        <v>0</v>
      </c>
      <c r="M221" s="79">
        <f>IF(L222&lt;0.01,0,IF(Q204&lt;M219,H204-M220,0))</f>
        <v>0</v>
      </c>
      <c r="N221" s="79">
        <f>IF(M222&lt;0.01,0,IF(Q204&lt;N219,H204-N220,0))</f>
        <v>0</v>
      </c>
      <c r="O221" s="40"/>
      <c r="P221" s="40"/>
      <c r="Q221" s="40"/>
      <c r="R221" s="40"/>
      <c r="S221" s="40"/>
    </row>
    <row r="222" spans="1:19">
      <c r="A222" s="40"/>
      <c r="B222" s="78" t="s">
        <v>144</v>
      </c>
      <c r="C222" s="79">
        <f>IF(Q204&gt;C219,"",IF(Q204=C219,D203,IF(N216-C221&gt;0,N216-C221,0)))</f>
        <v>0</v>
      </c>
      <c r="D222" s="79">
        <f>IF(Q204&gt;D219,"",IF(Q204=D219,D203,IF(C222-D221&gt;0,C222-D221,0)))</f>
        <v>0</v>
      </c>
      <c r="E222" s="79">
        <f>IF(Q204&gt;E219,"",IF(Q204=E219,D203,IF(D222-E221&gt;0,D222-E221,0)))</f>
        <v>0</v>
      </c>
      <c r="F222" s="79">
        <f>IF(Q204&gt;F219,"",IF(Q204=F219,D203,IF(E222-F221&gt;0,E222-F221,0)))</f>
        <v>0</v>
      </c>
      <c r="G222" s="79">
        <f>IF(Q204&gt;G219,"",IF(Q204=G219,D203,IF(F222-G221&gt;0,F222-G221,0)))</f>
        <v>0</v>
      </c>
      <c r="H222" s="79">
        <f>IF(Q204&gt;H219,"",IF(Q204=H219,D203,IF(G222-H221&gt;0,G222-H221,0)))</f>
        <v>0</v>
      </c>
      <c r="I222" s="79">
        <f>IF(Q204&gt;I219,"",IF(Q204=I219,D203,IF(H222-I221&gt;0,H222-I221,0)))</f>
        <v>0</v>
      </c>
      <c r="J222" s="79">
        <f>IF(Q204&gt;J219,"",IF(Q204=J219,D203,IF(I222-J221&gt;0,I222-J221,0)))</f>
        <v>0</v>
      </c>
      <c r="K222" s="79">
        <f>IF(Q204&gt;K219,"",IF(Q204=K219,D203,IF(J222-K221&gt;0,J222-K221,0)))</f>
        <v>0</v>
      </c>
      <c r="L222" s="79">
        <f>IF(Q204&gt;L219,"",IF(Q204=L219,D203,IF(K222-L221&gt;0,K222-L221,0)))</f>
        <v>0</v>
      </c>
      <c r="M222" s="79">
        <f>IF(Q204&gt;M219,"",IF(Q204=M219,D203,IF(L222-M221&gt;0,L222-M221,0)))</f>
        <v>0</v>
      </c>
      <c r="N222" s="79">
        <f>IF(Q204&gt;N219,"",IF(Q204=N219,D203,IF(M222-N221&gt;0,M222-N221,0)))</f>
        <v>0</v>
      </c>
      <c r="O222" s="40"/>
      <c r="P222" s="40"/>
      <c r="Q222" s="40"/>
      <c r="R222" s="40"/>
      <c r="S222" s="40"/>
    </row>
    <row r="223" spans="1:19">
      <c r="A223" s="40"/>
      <c r="B223" s="40"/>
      <c r="C223" s="40"/>
      <c r="D223" s="40"/>
      <c r="E223" s="40"/>
      <c r="F223" s="40"/>
      <c r="G223" s="40"/>
      <c r="H223" s="40"/>
      <c r="I223" s="40"/>
      <c r="J223" s="40"/>
      <c r="K223" s="40"/>
      <c r="L223" s="40"/>
      <c r="M223" s="40"/>
      <c r="N223" s="40"/>
      <c r="O223" s="40"/>
      <c r="P223" s="40"/>
      <c r="Q223" s="40"/>
      <c r="R223" s="40"/>
      <c r="S223" s="40"/>
    </row>
    <row r="224" spans="1:19">
      <c r="A224" s="40"/>
      <c r="B224" s="78" t="s">
        <v>146</v>
      </c>
      <c r="C224" s="40"/>
      <c r="D224" s="40"/>
      <c r="E224" s="40"/>
      <c r="F224" s="40"/>
      <c r="G224" s="40"/>
      <c r="H224" s="40"/>
      <c r="I224" s="40"/>
      <c r="J224" s="40"/>
      <c r="K224" s="40"/>
      <c r="L224" s="40"/>
      <c r="M224" s="40"/>
      <c r="N224" s="40"/>
      <c r="O224" s="40"/>
      <c r="P224" s="40"/>
      <c r="Q224" s="40"/>
      <c r="R224" s="40"/>
      <c r="S224" s="40"/>
    </row>
    <row r="225" spans="1:19">
      <c r="A225" s="40"/>
      <c r="B225" s="78" t="s">
        <v>141</v>
      </c>
      <c r="C225" s="83">
        <f>N219+1</f>
        <v>25</v>
      </c>
      <c r="D225" s="83">
        <f t="shared" ref="D225:N225" si="27">C225+1</f>
        <v>26</v>
      </c>
      <c r="E225" s="83">
        <f t="shared" si="27"/>
        <v>27</v>
      </c>
      <c r="F225" s="83">
        <f t="shared" si="27"/>
        <v>28</v>
      </c>
      <c r="G225" s="83">
        <f t="shared" si="27"/>
        <v>29</v>
      </c>
      <c r="H225" s="83">
        <f t="shared" si="27"/>
        <v>30</v>
      </c>
      <c r="I225" s="83">
        <f t="shared" si="27"/>
        <v>31</v>
      </c>
      <c r="J225" s="83">
        <f t="shared" si="27"/>
        <v>32</v>
      </c>
      <c r="K225" s="83">
        <f t="shared" si="27"/>
        <v>33</v>
      </c>
      <c r="L225" s="83">
        <f t="shared" si="27"/>
        <v>34</v>
      </c>
      <c r="M225" s="83">
        <f t="shared" si="27"/>
        <v>35</v>
      </c>
      <c r="N225" s="83">
        <f t="shared" si="27"/>
        <v>36</v>
      </c>
      <c r="O225" s="40"/>
      <c r="P225" s="40"/>
      <c r="Q225" s="40"/>
      <c r="R225" s="40"/>
      <c r="S225" s="40"/>
    </row>
    <row r="226" spans="1:19">
      <c r="A226" s="40"/>
      <c r="B226" s="78" t="s">
        <v>142</v>
      </c>
      <c r="C226" s="79">
        <f>IF(Q204&lt;C225,N222*D204/12,0)</f>
        <v>0</v>
      </c>
      <c r="D226" s="79">
        <f>IF(Q204&lt;D225,C228*D204/12,0)</f>
        <v>0</v>
      </c>
      <c r="E226" s="79">
        <f>IF(Q204&lt;E225,D228*D204/12,0)</f>
        <v>0</v>
      </c>
      <c r="F226" s="79">
        <f>IF(Q204&lt;F225,E228*D204/12,0)</f>
        <v>0</v>
      </c>
      <c r="G226" s="79">
        <f>IF(Q204&lt;G225,F228*D204/12,0)</f>
        <v>0</v>
      </c>
      <c r="H226" s="79">
        <f>IF(Q204&lt;H225,G228*D204/12,0)</f>
        <v>0</v>
      </c>
      <c r="I226" s="79">
        <f>IF(Q204&lt;I225,H228*D204/12,0)</f>
        <v>0</v>
      </c>
      <c r="J226" s="79">
        <f>IF(Q204&lt;J225,I228*D204/12,0)</f>
        <v>0</v>
      </c>
      <c r="K226" s="79">
        <f>IF(Q204&lt;K225,J228*D204/12,0)</f>
        <v>0</v>
      </c>
      <c r="L226" s="79">
        <f>IF(Q204&lt;L225,K228*D204/12,0)</f>
        <v>0</v>
      </c>
      <c r="M226" s="79">
        <f>IF(Q204&lt;M225,L228*D204/12,0)</f>
        <v>0</v>
      </c>
      <c r="N226" s="79">
        <f>IF(Q204&lt;N225,M228*D204/12,0)</f>
        <v>0</v>
      </c>
      <c r="O226" s="40"/>
      <c r="P226" s="40"/>
      <c r="Q226" s="40"/>
      <c r="R226" s="40"/>
      <c r="S226" s="40"/>
    </row>
    <row r="227" spans="1:19">
      <c r="A227" s="40"/>
      <c r="B227" s="78" t="s">
        <v>143</v>
      </c>
      <c r="C227" s="79">
        <f>IF(N222&lt;0.01,0,IF(Q204&lt;C225,H204-C226,0))</f>
        <v>0</v>
      </c>
      <c r="D227" s="79">
        <f>IF(C228&lt;0.01,0,IF(Q204&lt;D225,H204-D226,0))</f>
        <v>0</v>
      </c>
      <c r="E227" s="79">
        <f>IF(D228&lt;0.01,0,IF(Q204&lt;E225,H204-E226,0))</f>
        <v>0</v>
      </c>
      <c r="F227" s="79">
        <f>IF(E228&lt;0.01,0,IF(Q204&lt;F225,H204-F226,0))</f>
        <v>0</v>
      </c>
      <c r="G227" s="79">
        <f>IF(F228&lt;0.01,0,IF(Q204&lt;G225,H204-G226,0))</f>
        <v>0</v>
      </c>
      <c r="H227" s="79">
        <f>IF(G228&lt;0.01,0,IF(Q204&lt;H225,H204-H226,0))</f>
        <v>0</v>
      </c>
      <c r="I227" s="79">
        <f>IF(H228&lt;0.01,0,IF(Q204&lt;I225,H204-I226,0))</f>
        <v>0</v>
      </c>
      <c r="J227" s="79">
        <f>IF(I228&lt;0.01,0,IF(Q204&lt;J225,H204-J226,0))</f>
        <v>0</v>
      </c>
      <c r="K227" s="79">
        <f>IF(J228&lt;0.01,0,IF(Q204&lt;K225,H204-K226,0))</f>
        <v>0</v>
      </c>
      <c r="L227" s="79">
        <f>IF(K228&lt;0.01,0,IF(Q204&lt;L225,H204-L226,0))</f>
        <v>0</v>
      </c>
      <c r="M227" s="79">
        <f>IF(L228&lt;0.01,0,IF(Q204&lt;M225,H204-M226,0))</f>
        <v>0</v>
      </c>
      <c r="N227" s="79">
        <f>IF(M228&lt;0.01,0,IF(Q204&lt;N225,H204-N226,0))</f>
        <v>0</v>
      </c>
      <c r="O227" s="40"/>
      <c r="P227" s="40"/>
      <c r="Q227" s="40"/>
      <c r="R227" s="40"/>
      <c r="S227" s="40"/>
    </row>
    <row r="228" spans="1:19">
      <c r="A228" s="40"/>
      <c r="B228" s="78" t="s">
        <v>144</v>
      </c>
      <c r="C228" s="79">
        <f>IF(Q204&gt;C225,"",IF(Q204=C225,D203,IF(N222-C227&gt;0,N222-C227,0)))</f>
        <v>0</v>
      </c>
      <c r="D228" s="79">
        <f>IF(Q204&gt;D225,"",IF(Q204=D225,D203,IF(C228-D227&gt;0,C228-D227,0)))</f>
        <v>0</v>
      </c>
      <c r="E228" s="79">
        <f>IF(Q204&gt;E225,"",IF(Q204=E225,D203,IF(D228-E227,D228-E227,0)))</f>
        <v>0</v>
      </c>
      <c r="F228" s="79">
        <f>IF(Q204&gt;F225,"",IF(Q204=F225,D203,IF(E228-F227&gt;0,E228-F227,0)))</f>
        <v>0</v>
      </c>
      <c r="G228" s="79">
        <f>IF(Q204&gt;G225,"",IF(Q204=G225,D203,IF(F228-G227&gt;0,F228-G227,0)))</f>
        <v>0</v>
      </c>
      <c r="H228" s="79">
        <f>IF(Q204&gt;H225,"",IF(Q204=H225,D203,IF(G228-H227&gt;0,G228-H227,0)))</f>
        <v>0</v>
      </c>
      <c r="I228" s="79">
        <f>IF(Q204&gt;I225,"",IF(Q204=I225,D203,IF(H228-I227&gt;0,H228-I227,0)))</f>
        <v>0</v>
      </c>
      <c r="J228" s="79">
        <f>IF(Q204&gt;J225,"",IF(Q204=J225,D203,IF(I228-J227&gt;0,I228-J227,0)))</f>
        <v>0</v>
      </c>
      <c r="K228" s="79">
        <f>IF(Q204&gt;K225,"",IF(Q204=K225,D203,IF(J228-K227&gt;0,J228-K227,0)))</f>
        <v>0</v>
      </c>
      <c r="L228" s="79">
        <f>IF(Q204&gt;L225,"",IF(Q204=L225,D203,IF(K228-L227&gt;0,K228-L227,0)))</f>
        <v>0</v>
      </c>
      <c r="M228" s="79">
        <f>IF(Q204&gt;M225,"",IF(Q204=M225,D203,IF(L228-M227&gt;0,L228-M227,0)))</f>
        <v>0</v>
      </c>
      <c r="N228" s="79">
        <f>IF(Q204&gt;N225,"",IF(Q204=N225,D203,IF(M228-N227&gt;0,M228-N227,0)))</f>
        <v>0</v>
      </c>
      <c r="O228" s="40"/>
      <c r="P228" s="40"/>
      <c r="Q228" s="40"/>
      <c r="R228" s="40"/>
      <c r="S228" s="40"/>
    </row>
    <row r="229" spans="1:19">
      <c r="A229" s="40"/>
      <c r="B229" s="40"/>
      <c r="C229" s="40"/>
      <c r="D229" s="40"/>
      <c r="E229" s="40"/>
      <c r="F229" s="40"/>
      <c r="G229" s="40"/>
      <c r="H229" s="40"/>
      <c r="I229" s="40"/>
      <c r="J229" s="40"/>
      <c r="K229" s="40"/>
      <c r="L229" s="40"/>
      <c r="M229" s="40"/>
      <c r="N229" s="40"/>
      <c r="O229" s="40"/>
      <c r="P229" s="40"/>
      <c r="Q229" s="40"/>
      <c r="R229" s="40"/>
      <c r="S229" s="40"/>
    </row>
    <row r="230" spans="1:19">
      <c r="A230" s="40"/>
      <c r="B230" s="78" t="s">
        <v>147</v>
      </c>
      <c r="C230" s="40"/>
      <c r="D230" s="40"/>
      <c r="E230" s="40"/>
      <c r="F230" s="40"/>
      <c r="G230" s="40"/>
      <c r="H230" s="40"/>
      <c r="I230" s="40"/>
      <c r="J230" s="40"/>
      <c r="K230" s="40"/>
      <c r="L230" s="40"/>
      <c r="M230" s="40"/>
      <c r="N230" s="40"/>
      <c r="O230" s="40"/>
      <c r="P230" s="40"/>
      <c r="Q230" s="40"/>
      <c r="R230" s="40"/>
      <c r="S230" s="40"/>
    </row>
    <row r="231" spans="1:19">
      <c r="A231" s="40"/>
      <c r="B231" s="78" t="s">
        <v>141</v>
      </c>
      <c r="C231" s="83">
        <f>N225+1</f>
        <v>37</v>
      </c>
      <c r="D231" s="83">
        <f t="shared" ref="D231:N231" si="28">C231+1</f>
        <v>38</v>
      </c>
      <c r="E231" s="83">
        <f t="shared" si="28"/>
        <v>39</v>
      </c>
      <c r="F231" s="83">
        <f t="shared" si="28"/>
        <v>40</v>
      </c>
      <c r="G231" s="83">
        <f t="shared" si="28"/>
        <v>41</v>
      </c>
      <c r="H231" s="83">
        <f t="shared" si="28"/>
        <v>42</v>
      </c>
      <c r="I231" s="83">
        <f t="shared" si="28"/>
        <v>43</v>
      </c>
      <c r="J231" s="83">
        <f t="shared" si="28"/>
        <v>44</v>
      </c>
      <c r="K231" s="83">
        <f t="shared" si="28"/>
        <v>45</v>
      </c>
      <c r="L231" s="83">
        <f t="shared" si="28"/>
        <v>46</v>
      </c>
      <c r="M231" s="83">
        <f t="shared" si="28"/>
        <v>47</v>
      </c>
      <c r="N231" s="83">
        <f t="shared" si="28"/>
        <v>48</v>
      </c>
      <c r="O231" s="40"/>
      <c r="P231" s="40"/>
      <c r="Q231" s="40"/>
      <c r="R231" s="40"/>
      <c r="S231" s="40"/>
    </row>
    <row r="232" spans="1:19">
      <c r="A232" s="40"/>
      <c r="B232" s="78" t="s">
        <v>142</v>
      </c>
      <c r="C232" s="79">
        <f>IF(Q204&lt;C231,N228*D204/12,0)</f>
        <v>0</v>
      </c>
      <c r="D232" s="79">
        <f>IF(Q204&lt;D231,C234*D204/12,0)</f>
        <v>0</v>
      </c>
      <c r="E232" s="79">
        <f>IF(Q204&lt;E231,D234*D204/12,0)</f>
        <v>0</v>
      </c>
      <c r="F232" s="79">
        <f>IF(Q204&lt;F231,E234*D204/12,0)</f>
        <v>0</v>
      </c>
      <c r="G232" s="79">
        <f>IF(Q204&lt;G231,F234*D204/12,0)</f>
        <v>0</v>
      </c>
      <c r="H232" s="79">
        <f>IF(Q204&lt;H231,G234*D204/12,0)</f>
        <v>0</v>
      </c>
      <c r="I232" s="79">
        <f>IF(Q204&lt;I231,H234*D204/12,0)</f>
        <v>0</v>
      </c>
      <c r="J232" s="79">
        <f>IF(Q204&lt;J231,I234*D204/12,0)</f>
        <v>0</v>
      </c>
      <c r="K232" s="79">
        <f>IF(Q204&lt;K231,J234*D204/12,0)</f>
        <v>0</v>
      </c>
      <c r="L232" s="79">
        <f>IF(Q204&lt;L231,K234*D204/12,0)</f>
        <v>0</v>
      </c>
      <c r="M232" s="79">
        <f>IF(Q204&lt;M231,L234*D204/12,0)</f>
        <v>0</v>
      </c>
      <c r="N232" s="79">
        <f>IF(Q204&lt;N231,M234*D204/12,0)</f>
        <v>0</v>
      </c>
      <c r="O232" s="40"/>
      <c r="P232" s="40"/>
      <c r="Q232" s="40"/>
      <c r="R232" s="40"/>
      <c r="S232" s="40"/>
    </row>
    <row r="233" spans="1:19">
      <c r="A233" s="40"/>
      <c r="B233" s="78" t="s">
        <v>143</v>
      </c>
      <c r="C233" s="79">
        <f>IF(N228&lt;0.01,0,IF(Q204&lt;C231,H204-C232,0))</f>
        <v>0</v>
      </c>
      <c r="D233" s="79">
        <f>IF(C234&lt;0.01,0,IF(Q204&lt;D231,H204-D232,0))</f>
        <v>0</v>
      </c>
      <c r="E233" s="79">
        <f>IF(D234&lt;0.01,0,IF(Q204&lt;E231,H204-E232,0))</f>
        <v>0</v>
      </c>
      <c r="F233" s="79">
        <f>IF(E234&lt;0.01,0,IF(Q204&lt;F231,H204-F232,0))</f>
        <v>0</v>
      </c>
      <c r="G233" s="79">
        <f>IF(F234&lt;0.01,0,IF(Q204&lt;G231,H204-G232,0))</f>
        <v>0</v>
      </c>
      <c r="H233" s="79">
        <f>IF(G234&lt;0.01,0,IF(Q204&lt;H231,H204-H232,0))</f>
        <v>0</v>
      </c>
      <c r="I233" s="79">
        <f>IF(H234&lt;0.01,0,IF(Q204&lt;I231,H204-I232,0))</f>
        <v>0</v>
      </c>
      <c r="J233" s="79">
        <f>IF(I234&lt;0.01,0,IF(Q204&lt;J231,H204-J232,0))</f>
        <v>0</v>
      </c>
      <c r="K233" s="79">
        <f>IF(J234&lt;0.01,0,IF(Q204&lt;K231,H204-K232,0))</f>
        <v>0</v>
      </c>
      <c r="L233" s="79">
        <f>IF(K234&lt;0.01,0,IF(Q204&lt;L231,H204-L232,0))</f>
        <v>0</v>
      </c>
      <c r="M233" s="79">
        <f>IF(L234&lt;0.01,0,IF(Q204&lt;M231,H204-M232,0))</f>
        <v>0</v>
      </c>
      <c r="N233" s="79">
        <f>IF(M234&lt;0.01,0,IF(Q204&lt;N231,H204-N232,0))</f>
        <v>0</v>
      </c>
      <c r="O233" s="40"/>
      <c r="P233" s="40"/>
      <c r="Q233" s="40"/>
      <c r="R233" s="40"/>
      <c r="S233" s="40"/>
    </row>
    <row r="234" spans="1:19">
      <c r="A234" s="40"/>
      <c r="B234" s="78" t="s">
        <v>144</v>
      </c>
      <c r="C234" s="79">
        <f>IF(Q204&gt;C231,"",IF(Q204=C231,D203,IF(N228-C233&gt;0,N228-C233,0)))</f>
        <v>0</v>
      </c>
      <c r="D234" s="79">
        <f>IF(Q204&gt;D231,"",IF(Q204=D231,D203,IF(C234-D233&gt;0,C234-D233,0)))</f>
        <v>0</v>
      </c>
      <c r="E234" s="79">
        <f>IF(Q204&gt;E231,"",IF(Q204=E231,D203,IF(D234-E233&gt;0,D234-E233,0)))</f>
        <v>0</v>
      </c>
      <c r="F234" s="79">
        <f>IF(Q204&gt;F231,"",IF(Q204=F231,D203,IF(E234-F233&gt;0,E234-F233,0)))</f>
        <v>0</v>
      </c>
      <c r="G234" s="79">
        <f>IF(Q204&gt;G231,"",IF(Q204=G231,D203,IF(F234-G233&gt;0,F234-G233,0)))</f>
        <v>0</v>
      </c>
      <c r="H234" s="79">
        <f>IF(Q204&gt;H231,"",IF(Q204=H231,D203,IF(G234-H233&gt;0,G234-H233,0)))</f>
        <v>0</v>
      </c>
      <c r="I234" s="79">
        <f>IF(Q204&gt;I231,"",IF(Q204=I231,D203,IF(H234-I233&gt;0,H234-I233,0)))</f>
        <v>0</v>
      </c>
      <c r="J234" s="79">
        <f>IF(Q204&gt;J231,"",IF(Q204=J231,D203,IF(I234-J233&gt;0,I234-J233,0)))</f>
        <v>0</v>
      </c>
      <c r="K234" s="79">
        <f>IF(Q204&gt;K231,"",IF(Q204=K231,D203,IF(J234-K233&gt;0,J234-K233,0)))</f>
        <v>0</v>
      </c>
      <c r="L234" s="79">
        <f>IF(Q204&gt;L231,"",IF(Q204=L231,D203,IF(K234-L233&gt;0,K234-L233,0)))</f>
        <v>0</v>
      </c>
      <c r="M234" s="79">
        <f>IF(Q204&gt;M231,"",IF(Q204=M231,D203,IF(L234-M233&gt;0,L234-M233,0)))</f>
        <v>0</v>
      </c>
      <c r="N234" s="79">
        <f>IF(Q204&gt;N231,"",IF(Q204=N231,D203,IF(M234-N233&gt;0,M234-N233,0)))</f>
        <v>0</v>
      </c>
      <c r="O234" s="40"/>
      <c r="P234" s="40"/>
      <c r="Q234" s="40"/>
      <c r="R234" s="40"/>
      <c r="S234" s="40"/>
    </row>
    <row r="235" spans="1:19">
      <c r="A235" s="40"/>
      <c r="B235" s="40"/>
      <c r="C235" s="40"/>
      <c r="D235" s="40"/>
      <c r="E235" s="40"/>
      <c r="F235" s="40"/>
      <c r="G235" s="40"/>
      <c r="H235" s="40"/>
      <c r="I235" s="40"/>
      <c r="J235" s="40"/>
      <c r="K235" s="40"/>
      <c r="L235" s="40"/>
      <c r="M235" s="40"/>
      <c r="N235" s="40"/>
      <c r="O235" s="40"/>
      <c r="P235" s="40"/>
      <c r="Q235" s="40"/>
      <c r="R235" s="40"/>
      <c r="S235" s="40"/>
    </row>
    <row r="236" spans="1:19">
      <c r="A236" s="40"/>
      <c r="B236" s="78" t="s">
        <v>148</v>
      </c>
      <c r="C236" s="40"/>
      <c r="D236" s="40"/>
      <c r="E236" s="40"/>
      <c r="F236" s="40"/>
      <c r="G236" s="40"/>
      <c r="H236" s="40"/>
      <c r="I236" s="40"/>
      <c r="J236" s="40"/>
      <c r="K236" s="40"/>
      <c r="L236" s="40"/>
      <c r="M236" s="40"/>
      <c r="N236" s="40"/>
      <c r="O236" s="40"/>
      <c r="P236" s="40"/>
      <c r="Q236" s="40"/>
      <c r="R236" s="40"/>
      <c r="S236" s="40"/>
    </row>
    <row r="237" spans="1:19">
      <c r="A237" s="40"/>
      <c r="B237" s="78" t="s">
        <v>141</v>
      </c>
      <c r="C237" s="83">
        <f>N231+1</f>
        <v>49</v>
      </c>
      <c r="D237" s="83">
        <f t="shared" ref="D237:N237" si="29">C237+1</f>
        <v>50</v>
      </c>
      <c r="E237" s="83">
        <f t="shared" si="29"/>
        <v>51</v>
      </c>
      <c r="F237" s="83">
        <f t="shared" si="29"/>
        <v>52</v>
      </c>
      <c r="G237" s="83">
        <f t="shared" si="29"/>
        <v>53</v>
      </c>
      <c r="H237" s="83">
        <f t="shared" si="29"/>
        <v>54</v>
      </c>
      <c r="I237" s="83">
        <f t="shared" si="29"/>
        <v>55</v>
      </c>
      <c r="J237" s="83">
        <f t="shared" si="29"/>
        <v>56</v>
      </c>
      <c r="K237" s="83">
        <f t="shared" si="29"/>
        <v>57</v>
      </c>
      <c r="L237" s="83">
        <f t="shared" si="29"/>
        <v>58</v>
      </c>
      <c r="M237" s="83">
        <f t="shared" si="29"/>
        <v>59</v>
      </c>
      <c r="N237" s="83">
        <f t="shared" si="29"/>
        <v>60</v>
      </c>
      <c r="O237" s="40"/>
      <c r="P237" s="40"/>
      <c r="Q237" s="40"/>
      <c r="R237" s="40"/>
      <c r="S237" s="40"/>
    </row>
    <row r="238" spans="1:19">
      <c r="A238" s="40"/>
      <c r="B238" s="78" t="s">
        <v>142</v>
      </c>
      <c r="C238" s="79">
        <f>IF(Q204&lt;C237,N234*D204/12,0)</f>
        <v>0</v>
      </c>
      <c r="D238" s="79">
        <f>IF(Q204&lt;D237,C240*D204/12,0)</f>
        <v>0</v>
      </c>
      <c r="E238" s="79">
        <f>IF(Q204&lt;E237,D240*D204/12,0)</f>
        <v>0</v>
      </c>
      <c r="F238" s="79">
        <f>IF(Q204&lt;F237,E240*D204/12,0)</f>
        <v>0</v>
      </c>
      <c r="G238" s="79">
        <f>IF(Q204&lt;G237,F240*D204/12,0)</f>
        <v>0</v>
      </c>
      <c r="H238" s="79">
        <f>IF(Q204&lt;H237,G240*D204/12,0)</f>
        <v>0</v>
      </c>
      <c r="I238" s="79">
        <f>IF(Q204&lt;I237,H240*D204/12,0)</f>
        <v>0</v>
      </c>
      <c r="J238" s="79">
        <f>IF(Q204&lt;J237,I240*D204/12,0)</f>
        <v>0</v>
      </c>
      <c r="K238" s="79">
        <f>IF(Q204&lt;K237,J240*D204/12,0)</f>
        <v>0</v>
      </c>
      <c r="L238" s="79">
        <f>IF(Q204&lt;L237,K240*D204/12,0)</f>
        <v>0</v>
      </c>
      <c r="M238" s="79">
        <f>IF(Q204&lt;M237,L240*D204/12,0)</f>
        <v>0</v>
      </c>
      <c r="N238" s="79">
        <f>IF(Q204&lt;N237,M240*D204/12,0)</f>
        <v>0</v>
      </c>
      <c r="O238" s="40"/>
      <c r="P238" s="40"/>
      <c r="Q238" s="40"/>
      <c r="R238" s="40"/>
      <c r="S238" s="40"/>
    </row>
    <row r="239" spans="1:19">
      <c r="A239" s="40"/>
      <c r="B239" s="78" t="s">
        <v>143</v>
      </c>
      <c r="C239" s="79">
        <f>IF(N234&lt;0.01,0,IF(Q204&lt;C237,H204-C238,0))</f>
        <v>0</v>
      </c>
      <c r="D239" s="79">
        <f>IF(C240&lt;0.01,0,IF(Q204&lt;D237,H204-D238,0))</f>
        <v>0</v>
      </c>
      <c r="E239" s="79">
        <f>IF(D240&lt;0.01,0,IF(Q204&lt;E237,H204-E238,0))</f>
        <v>0</v>
      </c>
      <c r="F239" s="79">
        <f>IF(E240&lt;0.01,0,IF(Q204&lt;F237,H204-F238,0))</f>
        <v>0</v>
      </c>
      <c r="G239" s="79">
        <f>IF(F240&lt;0.01,0,IF(Q204&lt;G237,H204-G238,0))</f>
        <v>0</v>
      </c>
      <c r="H239" s="79">
        <f>IF(G240&lt;0.01,0,IF(Q204&lt;H237,H204-H238,0))</f>
        <v>0</v>
      </c>
      <c r="I239" s="79">
        <f>IF(H240&lt;0.01,0,IF(Q204&lt;I237,H204-I238,0))</f>
        <v>0</v>
      </c>
      <c r="J239" s="79">
        <f>IF(I240&lt;0.01,0,IF(Q204&lt;J237,H204-J238,0))</f>
        <v>0</v>
      </c>
      <c r="K239" s="79">
        <f>IF(J240&lt;0.01,0,IF(Q204&lt;K237,H204-K238,0))</f>
        <v>0</v>
      </c>
      <c r="L239" s="79">
        <f>IF(K240&lt;0.01,0,IF(Q204&lt;L237,H204-L238,0))</f>
        <v>0</v>
      </c>
      <c r="M239" s="79">
        <f>IF(L240&lt;0.01,0,IF(Q204&lt;M237,H204-M238,0))</f>
        <v>0</v>
      </c>
      <c r="N239" s="79">
        <f>IF(M240&lt;0.01,0,IF(Q204&lt;N237,H204-N238,0))</f>
        <v>0</v>
      </c>
      <c r="O239" s="40"/>
      <c r="P239" s="40"/>
      <c r="Q239" s="40"/>
      <c r="R239" s="40"/>
      <c r="S239" s="40"/>
    </row>
    <row r="240" spans="1:19">
      <c r="A240" s="40"/>
      <c r="B240" s="78" t="s">
        <v>144</v>
      </c>
      <c r="C240" s="79">
        <f>IF(Q204&gt;C237,"",IF(Q204=C237,D203,IF(N234-C239&gt;0,N234-C239,0)))</f>
        <v>0</v>
      </c>
      <c r="D240" s="79">
        <f>IF(Q204&gt;D237,"",IF(Q204=D237,D203,IF(C240-D239&gt;0,C240-D239,0)))</f>
        <v>0</v>
      </c>
      <c r="E240" s="79">
        <f>IF(Q204&gt;E237,"",IF(Q204=E237,D203,IF(D240-E239&gt;0,D240-E239,0)))</f>
        <v>0</v>
      </c>
      <c r="F240" s="79">
        <f>IF(Q204&gt;F237,"",IF(Q204=F237,D203,IF(E240-F239&gt;0,E240-F239,0)))</f>
        <v>0</v>
      </c>
      <c r="G240" s="79">
        <f>IF(Q204&gt;G237,"",IF(Q204=G237,D203,IF(F240-G239&gt;0,F240-G239,0)))</f>
        <v>0</v>
      </c>
      <c r="H240" s="79">
        <f>IF(Q204&gt;H237,"",IF(Q204=H237,D203,IF(G240-H239&gt;0,G240-H239,0)))</f>
        <v>0</v>
      </c>
      <c r="I240" s="79">
        <f>IF(Q204&gt;I237,"",IF(Q204=I237,D203,IF(H240-I239&gt;0,H240-I239,0)))</f>
        <v>0</v>
      </c>
      <c r="J240" s="79">
        <f>IF(Q204&gt;J237,"",IF(Q204=J237,D203,IF(I240-J239&gt;0,I240-J239,0)))</f>
        <v>0</v>
      </c>
      <c r="K240" s="79">
        <f>IF(Q204&gt;K237,"",IF(Q204=K237,D203,IF(J240-K239&gt;0,J240-K239,0)))</f>
        <v>0</v>
      </c>
      <c r="L240" s="79">
        <f>IF(Q204&gt;L237,"",IF(Q204=L237,D203,IF(K240-L239&gt;0,K240-L239,0)))</f>
        <v>0</v>
      </c>
      <c r="M240" s="79">
        <f>IF(Q204&gt;M237,"",IF(Q204=M237,D203,IF(L240-M239&gt;0,L240-M239,0)))</f>
        <v>0</v>
      </c>
      <c r="N240" s="79">
        <f>IF(Q204&gt;N237,"",IF(Q204=N237,D203,IF(M240-N239&gt;0,M240-N239,0)))</f>
        <v>0</v>
      </c>
      <c r="O240" s="40"/>
      <c r="P240" s="40"/>
      <c r="Q240" s="40"/>
      <c r="R240" s="40"/>
      <c r="S240" s="40"/>
    </row>
    <row r="241" spans="1:19">
      <c r="A241" s="40"/>
      <c r="B241" s="40"/>
      <c r="C241" s="40"/>
      <c r="D241" s="40"/>
      <c r="E241" s="40"/>
      <c r="F241" s="40"/>
      <c r="G241" s="40"/>
      <c r="H241" s="40"/>
      <c r="I241" s="40"/>
      <c r="J241" s="40"/>
      <c r="K241" s="40"/>
      <c r="L241" s="40"/>
      <c r="M241" s="40"/>
      <c r="N241" s="40"/>
      <c r="O241" s="40"/>
      <c r="P241" s="40"/>
      <c r="Q241" s="40"/>
      <c r="R241" s="40"/>
      <c r="S241" s="40"/>
    </row>
    <row r="242" spans="1:19">
      <c r="A242" s="40"/>
      <c r="B242" s="40"/>
      <c r="C242" s="40"/>
      <c r="D242" s="40"/>
      <c r="E242" s="40"/>
      <c r="F242" s="40"/>
      <c r="G242" s="40"/>
      <c r="H242" s="40"/>
      <c r="I242" s="40"/>
      <c r="J242" s="40"/>
      <c r="K242" s="40"/>
      <c r="L242" s="40"/>
      <c r="M242" s="40"/>
      <c r="N242" s="40"/>
      <c r="O242" s="40"/>
      <c r="P242" s="40"/>
      <c r="Q242" s="40"/>
      <c r="R242" s="40"/>
      <c r="S242" s="40"/>
    </row>
    <row r="243" spans="1:19">
      <c r="A243" s="40"/>
      <c r="B243" s="40"/>
      <c r="C243" s="40"/>
      <c r="D243" s="40"/>
      <c r="E243" s="40"/>
      <c r="F243" s="40"/>
      <c r="G243" s="40"/>
      <c r="H243" s="40"/>
      <c r="I243" s="40"/>
      <c r="J243" s="40"/>
      <c r="K243" s="40"/>
      <c r="L243" s="40"/>
      <c r="M243" s="40"/>
      <c r="N243" s="40"/>
      <c r="O243" s="40"/>
      <c r="P243" s="40"/>
      <c r="Q243" s="40"/>
      <c r="R243" s="40"/>
      <c r="S243" s="40"/>
    </row>
    <row r="244" spans="1:19">
      <c r="A244" s="40"/>
      <c r="B244" s="40"/>
      <c r="C244" s="40"/>
      <c r="D244" s="40"/>
      <c r="E244" s="40"/>
      <c r="F244" s="40"/>
      <c r="G244" s="40"/>
      <c r="H244" s="40"/>
      <c r="I244" s="40"/>
      <c r="J244" s="40"/>
      <c r="K244" s="40"/>
      <c r="L244" s="40"/>
      <c r="M244" s="40"/>
      <c r="N244" s="40"/>
      <c r="O244" s="40"/>
      <c r="P244" s="40"/>
      <c r="Q244" s="40"/>
      <c r="R244" s="40"/>
      <c r="S244" s="40"/>
    </row>
    <row r="245" spans="1:19">
      <c r="A245" s="40"/>
      <c r="B245" s="40"/>
      <c r="C245" s="40"/>
      <c r="D245" s="40"/>
      <c r="E245" s="40"/>
      <c r="F245" s="40"/>
      <c r="G245" s="40"/>
      <c r="H245" s="40"/>
      <c r="I245" s="40"/>
      <c r="J245" s="40"/>
      <c r="K245" s="40"/>
      <c r="L245" s="40"/>
      <c r="M245" s="40"/>
      <c r="N245" s="40"/>
      <c r="O245" s="40"/>
      <c r="P245" s="40"/>
      <c r="Q245" s="40"/>
      <c r="R245" s="40"/>
      <c r="S245" s="40"/>
    </row>
    <row r="246" spans="1:19">
      <c r="A246" s="40"/>
      <c r="B246" s="40"/>
      <c r="C246" s="40"/>
      <c r="D246" s="40"/>
      <c r="E246" s="40"/>
      <c r="F246" s="40"/>
      <c r="G246" s="40"/>
      <c r="H246" s="40"/>
      <c r="I246" s="40"/>
      <c r="J246" s="40"/>
      <c r="K246" s="40"/>
      <c r="L246" s="40"/>
      <c r="M246" s="40"/>
      <c r="N246" s="40"/>
      <c r="O246" s="40"/>
      <c r="P246" s="40"/>
      <c r="Q246" s="40"/>
      <c r="R246" s="40"/>
      <c r="S246" s="40"/>
    </row>
    <row r="247" spans="1:19">
      <c r="A247" s="40"/>
      <c r="B247" s="40"/>
      <c r="C247" s="40"/>
      <c r="D247" s="40"/>
      <c r="E247" s="40"/>
      <c r="F247" s="40"/>
      <c r="G247" s="40"/>
      <c r="H247" s="40"/>
      <c r="I247" s="40"/>
      <c r="J247" s="40"/>
      <c r="K247" s="40"/>
      <c r="L247" s="40"/>
      <c r="M247" s="40"/>
      <c r="N247" s="40"/>
      <c r="O247" s="40"/>
      <c r="P247" s="40"/>
      <c r="Q247" s="40"/>
      <c r="R247" s="40"/>
      <c r="S247" s="40"/>
    </row>
    <row r="248" spans="1:19">
      <c r="A248" s="40"/>
      <c r="B248" s="40"/>
      <c r="C248" s="40"/>
      <c r="D248" s="40"/>
      <c r="E248" s="40"/>
      <c r="F248" s="40"/>
      <c r="G248" s="40"/>
      <c r="H248" s="40"/>
      <c r="I248" s="40"/>
      <c r="J248" s="40"/>
      <c r="K248" s="40"/>
      <c r="L248" s="40"/>
      <c r="M248" s="40"/>
      <c r="N248" s="40"/>
      <c r="O248" s="40"/>
      <c r="P248" s="40"/>
      <c r="Q248" s="40"/>
      <c r="R248" s="40"/>
      <c r="S248" s="40"/>
    </row>
    <row r="249" spans="1:19">
      <c r="A249" s="40"/>
      <c r="B249" s="40"/>
      <c r="C249" s="40"/>
      <c r="D249" s="40"/>
      <c r="E249" s="40"/>
      <c r="F249" s="40"/>
      <c r="G249" s="40"/>
      <c r="H249" s="40"/>
      <c r="I249" s="40"/>
      <c r="J249" s="40"/>
      <c r="K249" s="40"/>
      <c r="L249" s="40"/>
      <c r="M249" s="40"/>
      <c r="N249" s="40"/>
      <c r="O249" s="40"/>
      <c r="P249" s="40"/>
      <c r="Q249" s="40"/>
      <c r="R249" s="40"/>
      <c r="S249" s="40"/>
    </row>
    <row r="250" spans="1:19">
      <c r="A250" s="40"/>
      <c r="B250" s="40"/>
      <c r="C250" s="40"/>
      <c r="D250" s="40"/>
      <c r="E250" s="40"/>
      <c r="F250" s="40"/>
      <c r="G250" s="40"/>
      <c r="H250" s="40"/>
      <c r="I250" s="40"/>
      <c r="J250" s="40"/>
      <c r="K250" s="40"/>
      <c r="L250" s="40"/>
      <c r="M250" s="40"/>
      <c r="N250" s="40"/>
      <c r="O250" s="40"/>
      <c r="P250" s="40"/>
      <c r="Q250" s="40"/>
      <c r="R250" s="40"/>
      <c r="S250" s="40"/>
    </row>
    <row r="251" spans="1:19">
      <c r="A251" s="40"/>
      <c r="B251" s="40"/>
      <c r="C251" s="40"/>
      <c r="D251" s="40"/>
      <c r="E251" s="40"/>
      <c r="F251" s="40"/>
      <c r="G251" s="40"/>
      <c r="H251" s="40"/>
      <c r="I251" s="40"/>
      <c r="J251" s="40"/>
      <c r="K251" s="40"/>
      <c r="L251" s="40"/>
      <c r="M251" s="40"/>
      <c r="N251" s="40"/>
      <c r="O251" s="40"/>
      <c r="P251" s="40"/>
      <c r="Q251" s="40"/>
      <c r="R251" s="40"/>
      <c r="S251" s="40"/>
    </row>
    <row r="252" spans="1:19">
      <c r="A252" s="40"/>
      <c r="B252" s="40"/>
      <c r="C252" s="40"/>
      <c r="D252" s="40"/>
      <c r="E252" s="40"/>
      <c r="F252" s="40"/>
      <c r="G252" s="40"/>
      <c r="H252" s="40"/>
      <c r="I252" s="40"/>
      <c r="J252" s="40"/>
      <c r="K252" s="40"/>
      <c r="L252" s="40"/>
      <c r="M252" s="40"/>
      <c r="N252" s="40"/>
      <c r="O252" s="40"/>
      <c r="P252" s="40"/>
      <c r="Q252" s="40"/>
      <c r="R252" s="40"/>
      <c r="S252" s="40"/>
    </row>
    <row r="253" spans="1:19">
      <c r="A253" s="40"/>
      <c r="B253" s="40"/>
      <c r="C253" s="40"/>
      <c r="D253" s="40"/>
      <c r="E253" s="40"/>
      <c r="F253" s="40"/>
      <c r="G253" s="40"/>
      <c r="H253" s="40"/>
      <c r="I253" s="40"/>
      <c r="J253" s="40"/>
      <c r="K253" s="40"/>
      <c r="L253" s="40"/>
      <c r="M253" s="40"/>
      <c r="N253" s="40"/>
      <c r="O253" s="40"/>
      <c r="P253" s="40"/>
      <c r="Q253" s="40"/>
      <c r="R253" s="40"/>
      <c r="S253" s="40"/>
    </row>
    <row r="254" spans="1:19">
      <c r="A254" s="40"/>
      <c r="B254" s="40"/>
      <c r="C254" s="40"/>
      <c r="D254" s="40"/>
      <c r="E254" s="40"/>
      <c r="F254" s="40"/>
      <c r="G254" s="40"/>
      <c r="H254" s="40"/>
      <c r="I254" s="40"/>
      <c r="J254" s="40"/>
      <c r="K254" s="40"/>
      <c r="L254" s="40"/>
      <c r="M254" s="40"/>
      <c r="N254" s="40"/>
      <c r="O254" s="40"/>
      <c r="P254" s="40"/>
      <c r="Q254" s="40"/>
      <c r="R254" s="40"/>
      <c r="S254" s="40"/>
    </row>
    <row r="255" spans="1:19">
      <c r="A255" s="40"/>
      <c r="B255" s="40"/>
      <c r="C255" s="40"/>
      <c r="D255" s="40"/>
      <c r="E255" s="40"/>
      <c r="F255" s="40"/>
      <c r="G255" s="40"/>
      <c r="H255" s="40"/>
      <c r="I255" s="40"/>
      <c r="J255" s="40"/>
      <c r="K255" s="40"/>
      <c r="L255" s="40"/>
      <c r="M255" s="40"/>
      <c r="N255" s="40"/>
      <c r="O255" s="40"/>
      <c r="P255" s="40"/>
      <c r="Q255" s="40"/>
      <c r="R255" s="40"/>
      <c r="S255" s="40"/>
    </row>
    <row r="256" spans="1:19">
      <c r="A256" s="40"/>
      <c r="B256" s="40"/>
      <c r="C256" s="40"/>
      <c r="D256" s="40"/>
      <c r="E256" s="40"/>
      <c r="F256" s="40"/>
      <c r="G256" s="40"/>
      <c r="H256" s="40"/>
      <c r="I256" s="40"/>
      <c r="J256" s="40"/>
      <c r="K256" s="40"/>
      <c r="L256" s="40"/>
      <c r="M256" s="40"/>
      <c r="N256" s="40"/>
      <c r="O256" s="40"/>
      <c r="P256" s="40"/>
      <c r="Q256" s="40"/>
      <c r="R256" s="40"/>
      <c r="S256" s="40"/>
    </row>
    <row r="257" spans="1:19">
      <c r="A257" s="40"/>
      <c r="B257" s="40"/>
      <c r="C257" s="40"/>
      <c r="D257" s="40"/>
      <c r="E257" s="40"/>
      <c r="F257" s="40"/>
      <c r="G257" s="40"/>
      <c r="H257" s="40"/>
      <c r="I257" s="40"/>
      <c r="J257" s="40"/>
      <c r="K257" s="40"/>
      <c r="L257" s="40"/>
      <c r="M257" s="40"/>
      <c r="N257" s="40"/>
      <c r="O257" s="40"/>
      <c r="P257" s="40"/>
      <c r="Q257" s="40"/>
      <c r="R257" s="40"/>
      <c r="S257" s="40"/>
    </row>
    <row r="258" spans="1:19">
      <c r="A258" s="40"/>
      <c r="B258" s="40"/>
      <c r="C258" s="40"/>
      <c r="D258" s="40"/>
      <c r="E258" s="40"/>
      <c r="F258" s="40"/>
      <c r="G258" s="40"/>
      <c r="H258" s="40"/>
      <c r="I258" s="40"/>
      <c r="J258" s="40"/>
      <c r="K258" s="40"/>
      <c r="L258" s="40"/>
      <c r="M258" s="40"/>
      <c r="N258" s="40"/>
      <c r="O258" s="40"/>
      <c r="P258" s="40"/>
      <c r="Q258" s="40"/>
      <c r="R258" s="40"/>
      <c r="S258" s="40"/>
    </row>
    <row r="259" spans="1:19">
      <c r="A259" s="40"/>
      <c r="B259" s="40"/>
      <c r="C259" s="40"/>
      <c r="D259" s="40"/>
      <c r="E259" s="40"/>
      <c r="F259" s="40"/>
      <c r="G259" s="40"/>
      <c r="H259" s="40"/>
      <c r="I259" s="40"/>
      <c r="J259" s="40"/>
      <c r="K259" s="40"/>
      <c r="L259" s="40"/>
      <c r="M259" s="40"/>
      <c r="N259" s="40"/>
      <c r="O259" s="40"/>
      <c r="P259" s="40"/>
      <c r="Q259" s="40"/>
      <c r="R259" s="40"/>
      <c r="S259" s="40"/>
    </row>
    <row r="260" spans="1:19">
      <c r="A260" s="40"/>
      <c r="B260" s="40"/>
      <c r="C260" s="40"/>
      <c r="D260" s="40"/>
      <c r="E260" s="40"/>
      <c r="F260" s="40"/>
      <c r="G260" s="40"/>
      <c r="H260" s="40"/>
      <c r="I260" s="40"/>
      <c r="J260" s="40"/>
      <c r="K260" s="40"/>
      <c r="L260" s="40"/>
      <c r="M260" s="40"/>
      <c r="N260" s="40"/>
      <c r="O260" s="40"/>
      <c r="P260" s="40"/>
      <c r="Q260" s="40"/>
      <c r="R260" s="40"/>
      <c r="S260" s="40"/>
    </row>
    <row r="261" spans="1:19">
      <c r="A261" s="40"/>
      <c r="B261" s="40"/>
      <c r="C261" s="40"/>
      <c r="D261" s="40"/>
      <c r="E261" s="40"/>
      <c r="F261" s="40"/>
      <c r="G261" s="40"/>
      <c r="H261" s="40"/>
      <c r="I261" s="40"/>
      <c r="J261" s="40"/>
      <c r="K261" s="40"/>
      <c r="L261" s="40"/>
      <c r="M261" s="40"/>
      <c r="N261" s="40"/>
      <c r="O261" s="40"/>
      <c r="P261" s="40"/>
      <c r="Q261" s="40"/>
      <c r="R261" s="40"/>
      <c r="S261" s="40"/>
    </row>
    <row r="262" spans="1:19">
      <c r="A262" s="40"/>
      <c r="B262" s="40"/>
      <c r="C262" s="40"/>
      <c r="D262" s="40"/>
      <c r="E262" s="40"/>
      <c r="F262" s="40"/>
      <c r="G262" s="40"/>
      <c r="H262" s="40"/>
      <c r="I262" s="40"/>
      <c r="J262" s="40"/>
      <c r="K262" s="40"/>
      <c r="L262" s="40"/>
      <c r="M262" s="40"/>
      <c r="N262" s="40"/>
      <c r="O262" s="40"/>
      <c r="P262" s="40"/>
      <c r="Q262" s="40"/>
      <c r="R262" s="40"/>
      <c r="S262" s="40"/>
    </row>
    <row r="263" spans="1:19">
      <c r="A263" s="40"/>
      <c r="B263" s="40"/>
      <c r="C263" s="40"/>
      <c r="D263" s="40"/>
      <c r="E263" s="40"/>
      <c r="F263" s="40"/>
      <c r="G263" s="40"/>
      <c r="H263" s="40"/>
      <c r="I263" s="40"/>
      <c r="J263" s="40"/>
      <c r="K263" s="40"/>
      <c r="L263" s="40"/>
      <c r="M263" s="40"/>
      <c r="N263" s="40"/>
      <c r="O263" s="40"/>
      <c r="P263" s="40"/>
      <c r="Q263" s="40"/>
      <c r="R263" s="40"/>
      <c r="S263" s="40"/>
    </row>
    <row r="264" spans="1:19">
      <c r="A264" s="40"/>
      <c r="B264" s="40"/>
      <c r="C264" s="40"/>
      <c r="D264" s="40"/>
      <c r="E264" s="40"/>
      <c r="F264" s="40"/>
      <c r="G264" s="40"/>
      <c r="H264" s="40"/>
      <c r="I264" s="40"/>
      <c r="J264" s="40"/>
      <c r="K264" s="40"/>
      <c r="L264" s="40"/>
      <c r="M264" s="40"/>
      <c r="N264" s="40"/>
      <c r="O264" s="40"/>
      <c r="P264" s="40"/>
      <c r="Q264" s="40"/>
      <c r="R264" s="40"/>
      <c r="S264" s="40"/>
    </row>
    <row r="265" spans="1:19">
      <c r="A265" s="40"/>
      <c r="B265" s="40"/>
      <c r="C265" s="40"/>
      <c r="D265" s="40"/>
      <c r="E265" s="40"/>
      <c r="F265" s="40"/>
      <c r="G265" s="40"/>
      <c r="H265" s="40"/>
      <c r="I265" s="40"/>
      <c r="J265" s="40"/>
      <c r="K265" s="40"/>
      <c r="L265" s="40"/>
      <c r="M265" s="40"/>
      <c r="N265" s="40"/>
      <c r="O265" s="40"/>
      <c r="P265" s="40"/>
      <c r="Q265" s="40"/>
      <c r="R265" s="40"/>
      <c r="S265" s="40"/>
    </row>
    <row r="266" spans="1:19">
      <c r="A266" s="40"/>
      <c r="B266" s="40"/>
      <c r="C266" s="40"/>
      <c r="D266" s="40"/>
      <c r="E266" s="40"/>
      <c r="F266" s="40"/>
      <c r="G266" s="40"/>
      <c r="H266" s="40"/>
      <c r="I266" s="40"/>
      <c r="J266" s="40"/>
      <c r="K266" s="40"/>
      <c r="L266" s="40"/>
      <c r="M266" s="40"/>
      <c r="N266" s="40"/>
      <c r="O266" s="40"/>
      <c r="P266" s="40"/>
      <c r="Q266" s="40"/>
      <c r="R266" s="40"/>
      <c r="S266" s="40"/>
    </row>
    <row r="267" spans="1:19">
      <c r="A267" s="40"/>
      <c r="B267" s="40"/>
      <c r="C267" s="40"/>
      <c r="D267" s="40"/>
      <c r="E267" s="40"/>
      <c r="F267" s="40"/>
      <c r="G267" s="40"/>
      <c r="H267" s="40"/>
      <c r="I267" s="40"/>
      <c r="J267" s="40"/>
      <c r="K267" s="40"/>
      <c r="L267" s="40"/>
      <c r="M267" s="40"/>
      <c r="N267" s="40"/>
      <c r="O267" s="40"/>
      <c r="P267" s="40"/>
      <c r="Q267" s="40"/>
      <c r="R267" s="40"/>
      <c r="S267" s="40"/>
    </row>
    <row r="268" spans="1:19">
      <c r="A268" s="40"/>
      <c r="B268" s="40"/>
      <c r="C268" s="40"/>
      <c r="D268" s="40"/>
      <c r="E268" s="40"/>
      <c r="F268" s="40"/>
      <c r="G268" s="40"/>
      <c r="H268" s="40"/>
      <c r="I268" s="40"/>
      <c r="J268" s="40"/>
      <c r="K268" s="40"/>
      <c r="L268" s="40"/>
      <c r="M268" s="40"/>
      <c r="N268" s="40"/>
      <c r="O268" s="40"/>
      <c r="P268" s="40"/>
      <c r="Q268" s="40"/>
      <c r="R268" s="40"/>
      <c r="S268" s="40"/>
    </row>
    <row r="269" spans="1:19">
      <c r="A269" s="40"/>
      <c r="B269" s="40"/>
      <c r="C269" s="40"/>
      <c r="D269" s="40"/>
      <c r="E269" s="40"/>
      <c r="F269" s="40"/>
      <c r="G269" s="40"/>
      <c r="H269" s="40"/>
      <c r="I269" s="40"/>
      <c r="J269" s="40"/>
      <c r="K269" s="40"/>
      <c r="L269" s="40"/>
      <c r="M269" s="40"/>
      <c r="N269" s="40"/>
      <c r="O269" s="40"/>
      <c r="P269" s="40"/>
      <c r="Q269" s="40"/>
      <c r="R269" s="40"/>
      <c r="S269" s="40"/>
    </row>
    <row r="270" spans="1:19">
      <c r="A270" s="40"/>
      <c r="B270" s="40"/>
      <c r="C270" s="40"/>
      <c r="D270" s="40"/>
      <c r="E270" s="40"/>
      <c r="F270" s="40"/>
      <c r="G270" s="40"/>
      <c r="H270" s="40"/>
      <c r="I270" s="40"/>
      <c r="J270" s="40"/>
      <c r="K270" s="40"/>
      <c r="L270" s="40"/>
      <c r="M270" s="40"/>
      <c r="N270" s="40"/>
      <c r="O270" s="40"/>
      <c r="P270" s="40"/>
      <c r="Q270" s="40"/>
      <c r="R270" s="40"/>
      <c r="S270" s="40"/>
    </row>
    <row r="271" spans="1:19">
      <c r="A271" s="40"/>
      <c r="B271" s="40"/>
      <c r="C271" s="40"/>
      <c r="D271" s="40"/>
      <c r="E271" s="40"/>
      <c r="F271" s="40"/>
      <c r="G271" s="40"/>
      <c r="H271" s="40"/>
      <c r="I271" s="40"/>
      <c r="J271" s="40"/>
      <c r="K271" s="40"/>
      <c r="L271" s="40"/>
      <c r="M271" s="40"/>
      <c r="N271" s="40"/>
      <c r="O271" s="40"/>
      <c r="P271" s="40"/>
      <c r="Q271" s="40"/>
      <c r="R271" s="40"/>
      <c r="S271" s="40"/>
    </row>
    <row r="272" spans="1:19">
      <c r="A272" s="40"/>
      <c r="B272" s="40"/>
      <c r="C272" s="40"/>
      <c r="D272" s="40"/>
      <c r="E272" s="40"/>
      <c r="F272" s="40"/>
      <c r="G272" s="40"/>
      <c r="H272" s="40"/>
      <c r="I272" s="40"/>
      <c r="J272" s="40"/>
      <c r="K272" s="40"/>
      <c r="L272" s="40"/>
      <c r="M272" s="40"/>
      <c r="N272" s="40"/>
      <c r="O272" s="40"/>
      <c r="P272" s="40"/>
      <c r="Q272" s="40"/>
      <c r="R272" s="40"/>
      <c r="S272" s="40"/>
    </row>
    <row r="273" spans="1:19">
      <c r="A273" s="40"/>
      <c r="B273" s="40"/>
      <c r="C273" s="40"/>
      <c r="D273" s="40"/>
      <c r="E273" s="40"/>
      <c r="F273" s="40"/>
      <c r="G273" s="40"/>
      <c r="H273" s="40"/>
      <c r="I273" s="40"/>
      <c r="J273" s="40"/>
      <c r="K273" s="40"/>
      <c r="L273" s="40"/>
      <c r="M273" s="40"/>
      <c r="N273" s="40"/>
      <c r="O273" s="40"/>
      <c r="P273" s="40"/>
      <c r="Q273" s="40"/>
      <c r="R273" s="40"/>
      <c r="S273" s="40"/>
    </row>
    <row r="274" spans="1:19">
      <c r="A274" s="40"/>
      <c r="B274" s="40"/>
      <c r="C274" s="40"/>
      <c r="D274" s="40"/>
      <c r="E274" s="40"/>
      <c r="F274" s="40"/>
      <c r="G274" s="40"/>
      <c r="H274" s="40"/>
      <c r="I274" s="40"/>
      <c r="J274" s="40"/>
      <c r="K274" s="40"/>
      <c r="L274" s="40"/>
      <c r="M274" s="40"/>
      <c r="N274" s="40"/>
      <c r="O274" s="40"/>
      <c r="P274" s="40"/>
      <c r="Q274" s="40"/>
      <c r="R274" s="40"/>
      <c r="S274" s="40"/>
    </row>
    <row r="275" spans="1:19">
      <c r="A275" s="40"/>
      <c r="B275" s="40"/>
      <c r="C275" s="40"/>
      <c r="D275" s="40"/>
      <c r="E275" s="40"/>
      <c r="F275" s="40"/>
      <c r="G275" s="40"/>
      <c r="H275" s="40"/>
      <c r="I275" s="40"/>
      <c r="J275" s="40"/>
      <c r="K275" s="40"/>
      <c r="L275" s="40"/>
      <c r="M275" s="40"/>
      <c r="N275" s="40"/>
      <c r="O275" s="40"/>
      <c r="P275" s="40"/>
      <c r="Q275" s="40"/>
      <c r="R275" s="40"/>
      <c r="S275" s="40"/>
    </row>
    <row r="276" spans="1:19">
      <c r="A276" s="40"/>
      <c r="B276" s="40"/>
      <c r="C276" s="40"/>
      <c r="D276" s="40"/>
      <c r="E276" s="40"/>
      <c r="F276" s="40"/>
      <c r="G276" s="40"/>
      <c r="H276" s="40"/>
      <c r="I276" s="40"/>
      <c r="J276" s="40"/>
      <c r="K276" s="40"/>
      <c r="L276" s="40"/>
      <c r="M276" s="40"/>
      <c r="N276" s="40"/>
      <c r="O276" s="40"/>
      <c r="P276" s="40"/>
      <c r="Q276" s="40"/>
      <c r="R276" s="40"/>
      <c r="S276" s="40"/>
    </row>
    <row r="277" spans="1:19">
      <c r="A277" s="40"/>
      <c r="B277" s="40"/>
      <c r="C277" s="40"/>
      <c r="D277" s="40"/>
      <c r="E277" s="40"/>
      <c r="F277" s="40"/>
      <c r="G277" s="40"/>
      <c r="H277" s="40"/>
      <c r="I277" s="40"/>
      <c r="J277" s="40"/>
      <c r="K277" s="40"/>
      <c r="L277" s="40"/>
      <c r="M277" s="40"/>
      <c r="N277" s="40"/>
      <c r="O277" s="40"/>
      <c r="P277" s="40"/>
      <c r="Q277" s="40"/>
      <c r="R277" s="40"/>
      <c r="S277" s="40"/>
    </row>
    <row r="278" spans="1:19">
      <c r="A278" s="40"/>
      <c r="B278" s="40"/>
      <c r="C278" s="40"/>
      <c r="D278" s="40"/>
      <c r="E278" s="40"/>
      <c r="F278" s="40"/>
      <c r="G278" s="40"/>
      <c r="H278" s="40"/>
      <c r="I278" s="40"/>
      <c r="J278" s="40"/>
      <c r="K278" s="40"/>
      <c r="L278" s="40"/>
      <c r="M278" s="40"/>
      <c r="N278" s="40"/>
      <c r="O278" s="40"/>
      <c r="P278" s="40"/>
      <c r="Q278" s="40"/>
      <c r="R278" s="40"/>
      <c r="S278" s="40"/>
    </row>
    <row r="279" spans="1:19">
      <c r="A279" s="40"/>
      <c r="B279" s="40"/>
      <c r="C279" s="40"/>
      <c r="D279" s="40"/>
      <c r="E279" s="40"/>
      <c r="F279" s="40"/>
      <c r="G279" s="40"/>
      <c r="H279" s="40"/>
      <c r="I279" s="40"/>
      <c r="J279" s="40"/>
      <c r="K279" s="40"/>
      <c r="L279" s="40"/>
      <c r="M279" s="40"/>
      <c r="N279" s="40"/>
      <c r="O279" s="40"/>
      <c r="P279" s="40"/>
      <c r="Q279" s="40"/>
      <c r="R279" s="40"/>
      <c r="S279" s="40"/>
    </row>
    <row r="280" spans="1:19">
      <c r="A280" s="40"/>
      <c r="B280" s="40"/>
      <c r="C280" s="40"/>
      <c r="D280" s="40"/>
      <c r="E280" s="40"/>
      <c r="F280" s="40"/>
      <c r="G280" s="40"/>
      <c r="H280" s="40"/>
      <c r="I280" s="40"/>
      <c r="J280" s="40"/>
      <c r="K280" s="40"/>
      <c r="L280" s="40"/>
      <c r="M280" s="40"/>
      <c r="N280" s="40"/>
      <c r="O280" s="40"/>
      <c r="P280" s="40"/>
      <c r="Q280" s="40"/>
      <c r="R280" s="40"/>
      <c r="S280" s="40"/>
    </row>
    <row r="281" spans="1:19">
      <c r="A281" s="40"/>
      <c r="B281" s="40"/>
      <c r="C281" s="40"/>
      <c r="D281" s="40"/>
      <c r="E281" s="40"/>
      <c r="F281" s="40"/>
      <c r="G281" s="40"/>
      <c r="H281" s="40"/>
      <c r="I281" s="40"/>
      <c r="J281" s="40"/>
      <c r="K281" s="40"/>
      <c r="L281" s="40"/>
      <c r="M281" s="40"/>
      <c r="N281" s="40"/>
      <c r="O281" s="40"/>
      <c r="P281" s="40"/>
      <c r="Q281" s="40"/>
      <c r="R281" s="40"/>
      <c r="S281" s="40"/>
    </row>
    <row r="282" spans="1:19">
      <c r="A282" s="40"/>
      <c r="B282" s="40"/>
      <c r="C282" s="40"/>
      <c r="D282" s="40"/>
      <c r="E282" s="40"/>
      <c r="F282" s="40"/>
      <c r="G282" s="40"/>
      <c r="H282" s="40"/>
      <c r="I282" s="40"/>
      <c r="J282" s="40"/>
      <c r="K282" s="40"/>
      <c r="L282" s="40"/>
      <c r="M282" s="40"/>
      <c r="N282" s="40"/>
      <c r="O282" s="40"/>
      <c r="P282" s="40"/>
      <c r="Q282" s="40"/>
      <c r="R282" s="40"/>
      <c r="S282" s="40"/>
    </row>
    <row r="283" spans="1:19">
      <c r="A283" s="40"/>
      <c r="B283" s="40"/>
      <c r="C283" s="40"/>
      <c r="D283" s="40"/>
      <c r="E283" s="40"/>
      <c r="F283" s="40"/>
      <c r="G283" s="40"/>
      <c r="H283" s="40"/>
      <c r="I283" s="40"/>
      <c r="J283" s="40"/>
      <c r="K283" s="40"/>
      <c r="L283" s="40"/>
      <c r="M283" s="40"/>
      <c r="N283" s="40"/>
      <c r="O283" s="40"/>
      <c r="P283" s="40"/>
      <c r="Q283" s="40"/>
      <c r="R283" s="40"/>
      <c r="S283" s="40"/>
    </row>
    <row r="284" spans="1:19">
      <c r="A284" s="40"/>
      <c r="B284" s="40"/>
      <c r="C284" s="40"/>
      <c r="D284" s="40"/>
      <c r="E284" s="40"/>
      <c r="F284" s="40"/>
      <c r="G284" s="40"/>
      <c r="H284" s="40"/>
      <c r="I284" s="40"/>
      <c r="J284" s="40"/>
      <c r="K284" s="40"/>
      <c r="L284" s="40"/>
      <c r="M284" s="40"/>
      <c r="N284" s="40"/>
      <c r="O284" s="40"/>
      <c r="P284" s="40"/>
      <c r="Q284" s="40"/>
      <c r="R284" s="40"/>
      <c r="S284" s="40"/>
    </row>
    <row r="285" spans="1:19">
      <c r="A285" s="40"/>
      <c r="B285" s="40"/>
      <c r="C285" s="40"/>
      <c r="D285" s="40"/>
      <c r="E285" s="40"/>
      <c r="F285" s="40"/>
      <c r="G285" s="40"/>
      <c r="H285" s="40"/>
      <c r="I285" s="40"/>
      <c r="J285" s="40"/>
      <c r="K285" s="40"/>
      <c r="L285" s="40"/>
      <c r="M285" s="40"/>
      <c r="N285" s="40"/>
      <c r="O285" s="40"/>
      <c r="P285" s="40"/>
      <c r="Q285" s="40"/>
      <c r="R285" s="40"/>
      <c r="S285" s="40"/>
    </row>
    <row r="286" spans="1:19">
      <c r="A286" s="40"/>
      <c r="B286" s="40"/>
      <c r="C286" s="40"/>
      <c r="D286" s="40"/>
      <c r="E286" s="40"/>
      <c r="F286" s="40"/>
      <c r="G286" s="40"/>
      <c r="H286" s="40"/>
      <c r="I286" s="40"/>
      <c r="J286" s="40"/>
      <c r="K286" s="40"/>
      <c r="L286" s="40"/>
      <c r="M286" s="40"/>
      <c r="N286" s="40"/>
      <c r="O286" s="40"/>
      <c r="P286" s="40"/>
      <c r="Q286" s="40"/>
      <c r="R286" s="40"/>
      <c r="S286" s="40"/>
    </row>
    <row r="287" spans="1:19">
      <c r="A287" s="40"/>
      <c r="B287" s="40"/>
      <c r="C287" s="40"/>
      <c r="D287" s="40"/>
      <c r="E287" s="40"/>
      <c r="F287" s="40"/>
      <c r="G287" s="40"/>
      <c r="H287" s="40"/>
      <c r="I287" s="40"/>
      <c r="J287" s="40"/>
      <c r="K287" s="40"/>
      <c r="L287" s="40"/>
      <c r="M287" s="40"/>
      <c r="N287" s="40"/>
      <c r="O287" s="40"/>
      <c r="P287" s="40"/>
      <c r="Q287" s="40"/>
      <c r="R287" s="40"/>
      <c r="S287" s="40"/>
    </row>
    <row r="288" spans="1:19">
      <c r="A288" s="40"/>
      <c r="B288" s="40"/>
      <c r="C288" s="40"/>
      <c r="D288" s="40"/>
      <c r="E288" s="40"/>
      <c r="F288" s="40"/>
      <c r="G288" s="40"/>
      <c r="H288" s="40"/>
      <c r="I288" s="40"/>
      <c r="J288" s="40"/>
      <c r="K288" s="40"/>
      <c r="L288" s="40"/>
      <c r="M288" s="40"/>
      <c r="N288" s="40"/>
      <c r="O288" s="40"/>
      <c r="P288" s="40"/>
      <c r="Q288" s="40"/>
      <c r="R288" s="40"/>
      <c r="S288" s="40"/>
    </row>
    <row r="289" spans="1:19">
      <c r="A289" s="40"/>
      <c r="B289" s="40"/>
      <c r="C289" s="40"/>
      <c r="D289" s="40"/>
      <c r="E289" s="40"/>
      <c r="F289" s="40"/>
      <c r="G289" s="40"/>
      <c r="H289" s="40"/>
      <c r="I289" s="40"/>
      <c r="J289" s="40"/>
      <c r="K289" s="40"/>
      <c r="L289" s="40"/>
      <c r="M289" s="40"/>
      <c r="N289" s="40"/>
      <c r="O289" s="40"/>
      <c r="P289" s="40"/>
      <c r="Q289" s="40"/>
      <c r="R289" s="40"/>
      <c r="S289" s="40"/>
    </row>
    <row r="290" spans="1:19">
      <c r="A290" s="40"/>
      <c r="B290" s="40"/>
      <c r="C290" s="40"/>
      <c r="D290" s="40"/>
      <c r="E290" s="40"/>
      <c r="F290" s="40"/>
      <c r="G290" s="40"/>
      <c r="H290" s="40"/>
      <c r="I290" s="40"/>
      <c r="J290" s="40"/>
      <c r="K290" s="40"/>
      <c r="L290" s="40"/>
      <c r="M290" s="40"/>
      <c r="N290" s="40"/>
      <c r="O290" s="40"/>
      <c r="P290" s="40"/>
      <c r="Q290" s="40"/>
      <c r="R290" s="40"/>
      <c r="S290" s="40"/>
    </row>
    <row r="291" spans="1:19">
      <c r="A291" s="40"/>
      <c r="B291" s="40"/>
      <c r="C291" s="40"/>
      <c r="D291" s="40"/>
      <c r="E291" s="40"/>
      <c r="F291" s="40"/>
      <c r="G291" s="40"/>
      <c r="H291" s="40"/>
      <c r="I291" s="40"/>
      <c r="J291" s="40"/>
      <c r="K291" s="40"/>
      <c r="L291" s="40"/>
      <c r="M291" s="40"/>
      <c r="N291" s="40"/>
      <c r="O291" s="40"/>
      <c r="P291" s="40"/>
      <c r="Q291" s="40"/>
      <c r="R291" s="40"/>
      <c r="S291" s="40"/>
    </row>
    <row r="292" spans="1:19">
      <c r="A292" s="40"/>
      <c r="B292" s="40"/>
      <c r="C292" s="40"/>
      <c r="D292" s="40"/>
      <c r="E292" s="40"/>
      <c r="F292" s="40"/>
      <c r="G292" s="40"/>
      <c r="H292" s="40"/>
      <c r="I292" s="40"/>
      <c r="J292" s="40"/>
      <c r="K292" s="40"/>
      <c r="L292" s="40"/>
      <c r="M292" s="40"/>
      <c r="N292" s="40"/>
      <c r="O292" s="40"/>
      <c r="P292" s="40"/>
      <c r="Q292" s="40"/>
      <c r="R292" s="40"/>
      <c r="S292" s="40"/>
    </row>
    <row r="293" spans="1:19">
      <c r="A293" s="40"/>
      <c r="B293" s="40"/>
      <c r="C293" s="40"/>
      <c r="D293" s="40"/>
      <c r="E293" s="40"/>
      <c r="F293" s="40"/>
      <c r="G293" s="40"/>
      <c r="H293" s="40"/>
      <c r="I293" s="40"/>
      <c r="J293" s="40"/>
      <c r="K293" s="40"/>
      <c r="L293" s="40"/>
      <c r="M293" s="40"/>
      <c r="N293" s="40"/>
      <c r="O293" s="40"/>
      <c r="P293" s="40"/>
      <c r="Q293" s="40"/>
      <c r="R293" s="40"/>
      <c r="S293" s="40"/>
    </row>
    <row r="294" spans="1:19">
      <c r="A294" s="40"/>
      <c r="B294" s="40"/>
      <c r="C294" s="40"/>
      <c r="D294" s="40"/>
      <c r="E294" s="40"/>
      <c r="F294" s="40"/>
      <c r="G294" s="40"/>
      <c r="H294" s="40"/>
      <c r="I294" s="40"/>
      <c r="J294" s="40"/>
      <c r="K294" s="40"/>
      <c r="L294" s="40"/>
      <c r="M294" s="40"/>
      <c r="N294" s="40"/>
      <c r="O294" s="40"/>
      <c r="P294" s="40"/>
      <c r="Q294" s="40"/>
      <c r="R294" s="40"/>
      <c r="S294" s="40"/>
    </row>
    <row r="295" spans="1:19">
      <c r="A295" s="40"/>
      <c r="B295" s="40"/>
      <c r="C295" s="40"/>
      <c r="D295" s="40"/>
      <c r="E295" s="40"/>
      <c r="F295" s="40"/>
      <c r="G295" s="40"/>
      <c r="H295" s="40"/>
      <c r="I295" s="40"/>
      <c r="J295" s="40"/>
      <c r="K295" s="40"/>
      <c r="L295" s="40"/>
      <c r="M295" s="40"/>
      <c r="N295" s="40"/>
      <c r="O295" s="40"/>
      <c r="P295" s="40"/>
      <c r="Q295" s="40"/>
      <c r="R295" s="40"/>
      <c r="S295" s="40"/>
    </row>
    <row r="296" spans="1:19">
      <c r="A296" s="40"/>
      <c r="B296" s="40"/>
      <c r="C296" s="40"/>
      <c r="D296" s="40"/>
      <c r="E296" s="40"/>
      <c r="F296" s="40"/>
      <c r="G296" s="40"/>
      <c r="H296" s="40"/>
      <c r="I296" s="40"/>
      <c r="J296" s="40"/>
      <c r="K296" s="40"/>
      <c r="L296" s="40"/>
      <c r="M296" s="40"/>
      <c r="N296" s="40"/>
      <c r="O296" s="40"/>
      <c r="P296" s="40"/>
      <c r="Q296" s="40"/>
      <c r="R296" s="40"/>
      <c r="S296" s="40"/>
    </row>
    <row r="297" spans="1:19">
      <c r="A297" s="40"/>
      <c r="B297" s="40"/>
      <c r="C297" s="40"/>
      <c r="D297" s="40"/>
      <c r="E297" s="40"/>
      <c r="F297" s="40"/>
      <c r="G297" s="40"/>
      <c r="H297" s="40"/>
      <c r="I297" s="40"/>
      <c r="J297" s="40"/>
      <c r="K297" s="40"/>
      <c r="L297" s="40"/>
      <c r="M297" s="40"/>
      <c r="N297" s="40"/>
      <c r="O297" s="40"/>
      <c r="P297" s="40"/>
      <c r="Q297" s="40"/>
      <c r="R297" s="40"/>
      <c r="S297" s="40"/>
    </row>
    <row r="298" spans="1:19">
      <c r="A298" s="40"/>
      <c r="B298" s="40"/>
      <c r="C298" s="40"/>
      <c r="D298" s="40"/>
      <c r="E298" s="40"/>
      <c r="F298" s="40"/>
      <c r="G298" s="40"/>
      <c r="H298" s="40"/>
      <c r="I298" s="40"/>
      <c r="J298" s="40"/>
      <c r="K298" s="40"/>
      <c r="L298" s="40"/>
      <c r="M298" s="40"/>
      <c r="N298" s="40"/>
      <c r="O298" s="40"/>
      <c r="P298" s="40"/>
      <c r="Q298" s="40"/>
      <c r="R298" s="40"/>
      <c r="S298" s="40"/>
    </row>
    <row r="299" spans="1:19">
      <c r="A299" s="40"/>
      <c r="B299" s="40"/>
      <c r="C299" s="40"/>
      <c r="D299" s="40"/>
      <c r="E299" s="40"/>
      <c r="F299" s="40"/>
      <c r="G299" s="40"/>
      <c r="H299" s="40"/>
      <c r="I299" s="40"/>
      <c r="J299" s="40"/>
      <c r="K299" s="40"/>
      <c r="L299" s="40"/>
      <c r="M299" s="40"/>
      <c r="N299" s="40"/>
      <c r="O299" s="40"/>
      <c r="P299" s="40"/>
      <c r="Q299" s="40"/>
      <c r="R299" s="40"/>
      <c r="S299" s="40"/>
    </row>
    <row r="300" spans="1:19">
      <c r="A300" s="40"/>
      <c r="B300" s="40"/>
      <c r="C300" s="40"/>
      <c r="D300" s="40"/>
      <c r="E300" s="40"/>
      <c r="F300" s="40"/>
      <c r="G300" s="40"/>
      <c r="H300" s="40"/>
      <c r="I300" s="40"/>
      <c r="J300" s="40"/>
      <c r="K300" s="40"/>
      <c r="L300" s="40"/>
      <c r="M300" s="40"/>
      <c r="N300" s="40"/>
      <c r="O300" s="40"/>
      <c r="P300" s="40"/>
      <c r="Q300" s="40"/>
      <c r="R300" s="40"/>
      <c r="S300" s="40"/>
    </row>
    <row r="301" spans="1:19">
      <c r="A301" s="40"/>
      <c r="B301" s="40"/>
      <c r="C301" s="40"/>
      <c r="D301" s="40"/>
      <c r="E301" s="40"/>
      <c r="F301" s="40"/>
      <c r="G301" s="40"/>
      <c r="H301" s="40"/>
      <c r="I301" s="40"/>
      <c r="J301" s="40"/>
      <c r="K301" s="40"/>
      <c r="L301" s="40"/>
      <c r="M301" s="40"/>
      <c r="N301" s="40"/>
      <c r="O301" s="40"/>
      <c r="P301" s="40"/>
      <c r="Q301" s="40"/>
      <c r="R301" s="40"/>
      <c r="S301" s="40"/>
    </row>
    <row r="302" spans="1:19">
      <c r="A302" s="40"/>
      <c r="B302" s="40"/>
      <c r="C302" s="40"/>
      <c r="D302" s="40"/>
      <c r="E302" s="40"/>
      <c r="F302" s="40"/>
      <c r="G302" s="40"/>
      <c r="H302" s="40"/>
      <c r="I302" s="40"/>
      <c r="J302" s="40"/>
      <c r="K302" s="40"/>
      <c r="L302" s="40"/>
      <c r="M302" s="40"/>
      <c r="N302" s="40"/>
      <c r="O302" s="40"/>
      <c r="P302" s="40"/>
      <c r="Q302" s="40"/>
      <c r="R302" s="40"/>
      <c r="S302" s="40"/>
    </row>
    <row r="303" spans="1:19">
      <c r="A303" s="40"/>
      <c r="B303" s="40"/>
      <c r="C303" s="40"/>
      <c r="D303" s="40"/>
      <c r="E303" s="40"/>
      <c r="F303" s="40"/>
      <c r="G303" s="40"/>
      <c r="H303" s="40"/>
      <c r="I303" s="40"/>
      <c r="J303" s="40"/>
      <c r="K303" s="40"/>
      <c r="L303" s="40"/>
      <c r="M303" s="40"/>
      <c r="N303" s="40"/>
      <c r="O303" s="40"/>
      <c r="P303" s="40"/>
      <c r="Q303" s="40"/>
      <c r="R303" s="40"/>
      <c r="S303" s="40"/>
    </row>
    <row r="304" spans="1:19">
      <c r="A304" s="40"/>
      <c r="B304" s="40"/>
      <c r="C304" s="40"/>
      <c r="D304" s="40"/>
      <c r="E304" s="40"/>
      <c r="F304" s="40"/>
      <c r="G304" s="40"/>
      <c r="H304" s="40"/>
      <c r="I304" s="40"/>
      <c r="J304" s="40"/>
      <c r="K304" s="40"/>
      <c r="L304" s="40"/>
      <c r="M304" s="40"/>
      <c r="N304" s="40"/>
      <c r="O304" s="40"/>
      <c r="P304" s="40"/>
      <c r="Q304" s="40"/>
      <c r="R304" s="40"/>
      <c r="S304" s="40"/>
    </row>
    <row r="305" spans="1:19">
      <c r="A305" s="40"/>
      <c r="B305" s="40"/>
      <c r="C305" s="40"/>
      <c r="D305" s="40"/>
      <c r="E305" s="40"/>
      <c r="F305" s="40"/>
      <c r="G305" s="40"/>
      <c r="H305" s="40"/>
      <c r="I305" s="40"/>
      <c r="J305" s="40"/>
      <c r="K305" s="40"/>
      <c r="L305" s="40"/>
      <c r="M305" s="40"/>
      <c r="N305" s="40"/>
      <c r="O305" s="40"/>
      <c r="P305" s="40"/>
      <c r="Q305" s="40"/>
      <c r="R305" s="40"/>
      <c r="S305" s="40"/>
    </row>
    <row r="306" spans="1:19">
      <c r="A306" s="40"/>
      <c r="B306" s="40"/>
      <c r="C306" s="40"/>
      <c r="D306" s="40"/>
      <c r="E306" s="40"/>
      <c r="F306" s="40"/>
      <c r="G306" s="40"/>
      <c r="H306" s="40"/>
      <c r="I306" s="40"/>
      <c r="J306" s="40"/>
      <c r="K306" s="40"/>
      <c r="L306" s="40"/>
      <c r="M306" s="40"/>
      <c r="N306" s="40"/>
      <c r="O306" s="40"/>
      <c r="P306" s="40"/>
      <c r="Q306" s="40"/>
      <c r="R306" s="40"/>
      <c r="S306" s="40"/>
    </row>
    <row r="307" spans="1:19">
      <c r="A307" s="40"/>
      <c r="B307" s="40"/>
      <c r="C307" s="40"/>
      <c r="D307" s="40"/>
      <c r="E307" s="40"/>
      <c r="F307" s="40"/>
      <c r="G307" s="40"/>
      <c r="H307" s="40"/>
      <c r="I307" s="40"/>
      <c r="J307" s="40"/>
      <c r="K307" s="40"/>
      <c r="L307" s="40"/>
      <c r="M307" s="40"/>
      <c r="N307" s="40"/>
      <c r="O307" s="40"/>
      <c r="P307" s="40"/>
      <c r="Q307" s="40"/>
      <c r="R307" s="40"/>
      <c r="S307" s="40"/>
    </row>
    <row r="308" spans="1:19">
      <c r="A308" s="40"/>
      <c r="B308" s="40"/>
      <c r="C308" s="40"/>
      <c r="D308" s="40"/>
      <c r="E308" s="40"/>
      <c r="F308" s="40"/>
      <c r="G308" s="40"/>
      <c r="H308" s="40"/>
      <c r="I308" s="40"/>
      <c r="J308" s="40"/>
      <c r="K308" s="40"/>
      <c r="L308" s="40"/>
      <c r="M308" s="40"/>
      <c r="N308" s="40"/>
      <c r="O308" s="40"/>
      <c r="P308" s="40"/>
      <c r="Q308" s="40"/>
      <c r="R308" s="40"/>
      <c r="S308" s="40"/>
    </row>
    <row r="309" spans="1:19">
      <c r="A309" s="40"/>
      <c r="B309" s="40"/>
      <c r="C309" s="40"/>
      <c r="D309" s="40"/>
      <c r="E309" s="40"/>
      <c r="F309" s="40"/>
      <c r="G309" s="40"/>
      <c r="H309" s="40"/>
      <c r="I309" s="40"/>
      <c r="J309" s="40"/>
      <c r="K309" s="40"/>
      <c r="L309" s="40"/>
      <c r="M309" s="40"/>
      <c r="N309" s="40"/>
      <c r="O309" s="40"/>
      <c r="P309" s="40"/>
      <c r="Q309" s="40"/>
      <c r="R309" s="40"/>
      <c r="S309" s="40"/>
    </row>
    <row r="310" spans="1:19">
      <c r="A310" s="40"/>
      <c r="B310" s="40"/>
      <c r="C310" s="40"/>
      <c r="D310" s="40"/>
      <c r="E310" s="40"/>
      <c r="F310" s="40"/>
      <c r="G310" s="40"/>
      <c r="H310" s="40"/>
      <c r="I310" s="40"/>
      <c r="J310" s="40"/>
      <c r="K310" s="40"/>
      <c r="L310" s="40"/>
      <c r="M310" s="40"/>
      <c r="N310" s="40"/>
      <c r="O310" s="40"/>
      <c r="P310" s="40"/>
      <c r="Q310" s="40"/>
      <c r="R310" s="40"/>
      <c r="S310" s="40"/>
    </row>
    <row r="311" spans="1:19">
      <c r="A311" s="40"/>
      <c r="B311" s="40"/>
      <c r="C311" s="40"/>
      <c r="D311" s="40"/>
      <c r="E311" s="40"/>
      <c r="F311" s="40"/>
      <c r="G311" s="40"/>
      <c r="H311" s="40"/>
      <c r="I311" s="40"/>
      <c r="J311" s="40"/>
      <c r="K311" s="40"/>
      <c r="L311" s="40"/>
      <c r="M311" s="40"/>
      <c r="N311" s="40"/>
      <c r="O311" s="40"/>
      <c r="P311" s="40"/>
      <c r="Q311" s="40"/>
      <c r="R311" s="40"/>
      <c r="S311" s="40"/>
    </row>
    <row r="312" spans="1:19">
      <c r="A312" s="40"/>
      <c r="B312" s="40"/>
      <c r="C312" s="40"/>
      <c r="D312" s="40"/>
      <c r="E312" s="40"/>
      <c r="F312" s="40"/>
      <c r="G312" s="40"/>
      <c r="H312" s="40"/>
      <c r="I312" s="40"/>
      <c r="J312" s="40"/>
      <c r="K312" s="40"/>
      <c r="L312" s="40"/>
      <c r="M312" s="40"/>
      <c r="N312" s="40"/>
      <c r="O312" s="40"/>
      <c r="P312" s="40"/>
      <c r="Q312" s="40"/>
      <c r="R312" s="40"/>
      <c r="S312" s="40"/>
    </row>
    <row r="313" spans="1:19">
      <c r="A313" s="40"/>
      <c r="B313" s="40"/>
      <c r="C313" s="40"/>
      <c r="D313" s="40"/>
      <c r="E313" s="40"/>
      <c r="F313" s="40"/>
      <c r="G313" s="40"/>
      <c r="H313" s="40"/>
      <c r="I313" s="40"/>
      <c r="J313" s="40"/>
      <c r="K313" s="40"/>
      <c r="L313" s="40"/>
      <c r="M313" s="40"/>
      <c r="N313" s="40"/>
      <c r="O313" s="40"/>
      <c r="P313" s="40"/>
      <c r="Q313" s="40"/>
      <c r="R313" s="40"/>
      <c r="S313" s="40"/>
    </row>
    <row r="314" spans="1:19">
      <c r="A314" s="40"/>
      <c r="B314" s="40"/>
      <c r="C314" s="40"/>
      <c r="D314" s="40"/>
      <c r="E314" s="40"/>
      <c r="F314" s="40"/>
      <c r="G314" s="40"/>
      <c r="H314" s="40"/>
      <c r="I314" s="40"/>
      <c r="J314" s="40"/>
      <c r="K314" s="40"/>
      <c r="L314" s="40"/>
      <c r="M314" s="40"/>
      <c r="N314" s="40"/>
      <c r="O314" s="40"/>
      <c r="P314" s="40"/>
      <c r="Q314" s="40"/>
      <c r="R314" s="40"/>
      <c r="S314" s="40"/>
    </row>
    <row r="315" spans="1:19">
      <c r="A315" s="40"/>
      <c r="B315" s="40"/>
      <c r="C315" s="40"/>
      <c r="D315" s="40"/>
      <c r="E315" s="40"/>
      <c r="F315" s="40"/>
      <c r="G315" s="40"/>
      <c r="H315" s="40"/>
      <c r="I315" s="40"/>
      <c r="J315" s="40"/>
      <c r="K315" s="40"/>
      <c r="L315" s="40"/>
      <c r="M315" s="40"/>
      <c r="N315" s="40"/>
      <c r="O315" s="40"/>
      <c r="P315" s="40"/>
      <c r="Q315" s="40"/>
      <c r="R315" s="40"/>
      <c r="S315" s="40"/>
    </row>
    <row r="316" spans="1:19">
      <c r="A316" s="40"/>
      <c r="B316" s="40"/>
      <c r="C316" s="40"/>
      <c r="D316" s="40"/>
      <c r="E316" s="40"/>
      <c r="F316" s="40"/>
      <c r="G316" s="40"/>
      <c r="H316" s="40"/>
      <c r="I316" s="40"/>
      <c r="J316" s="40"/>
      <c r="K316" s="40"/>
      <c r="L316" s="40"/>
      <c r="M316" s="40"/>
      <c r="N316" s="40"/>
      <c r="O316" s="40"/>
      <c r="P316" s="40"/>
      <c r="Q316" s="40"/>
      <c r="R316" s="40"/>
      <c r="S316" s="40"/>
    </row>
    <row r="317" spans="1:19">
      <c r="A317" s="40"/>
      <c r="B317" s="40"/>
      <c r="C317" s="40"/>
      <c r="D317" s="40"/>
      <c r="E317" s="40"/>
      <c r="F317" s="40"/>
      <c r="G317" s="40"/>
      <c r="H317" s="40"/>
      <c r="I317" s="40"/>
      <c r="J317" s="40"/>
      <c r="K317" s="40"/>
      <c r="L317" s="40"/>
      <c r="M317" s="40"/>
      <c r="N317" s="40"/>
      <c r="O317" s="40"/>
      <c r="P317" s="40"/>
      <c r="Q317" s="40"/>
      <c r="R317" s="40"/>
      <c r="S317" s="40"/>
    </row>
    <row r="318" spans="1:19">
      <c r="A318" s="40"/>
      <c r="B318" s="40"/>
      <c r="C318" s="40"/>
      <c r="D318" s="40"/>
      <c r="E318" s="40"/>
      <c r="F318" s="40"/>
      <c r="G318" s="40"/>
      <c r="H318" s="40"/>
      <c r="I318" s="40"/>
      <c r="J318" s="40"/>
      <c r="K318" s="40"/>
      <c r="L318" s="40"/>
      <c r="M318" s="40"/>
      <c r="N318" s="40"/>
      <c r="O318" s="40"/>
      <c r="P318" s="40"/>
      <c r="Q318" s="40"/>
      <c r="R318" s="40"/>
      <c r="S318" s="40"/>
    </row>
    <row r="319" spans="1:19">
      <c r="A319" s="40"/>
      <c r="B319" s="40"/>
      <c r="C319" s="40"/>
      <c r="D319" s="40"/>
      <c r="E319" s="40"/>
      <c r="F319" s="40"/>
      <c r="G319" s="40"/>
      <c r="H319" s="40"/>
      <c r="I319" s="40"/>
      <c r="J319" s="40"/>
      <c r="K319" s="40"/>
      <c r="L319" s="40"/>
      <c r="M319" s="40"/>
      <c r="N319" s="40"/>
      <c r="O319" s="40"/>
      <c r="P319" s="40"/>
      <c r="Q319" s="40"/>
      <c r="R319" s="40"/>
      <c r="S319" s="40"/>
    </row>
    <row r="320" spans="1:19">
      <c r="A320" s="40"/>
      <c r="B320" s="40"/>
      <c r="C320" s="40"/>
      <c r="D320" s="40"/>
      <c r="E320" s="40"/>
      <c r="F320" s="40"/>
      <c r="G320" s="40"/>
      <c r="H320" s="40"/>
      <c r="I320" s="40"/>
      <c r="J320" s="40"/>
      <c r="K320" s="40"/>
      <c r="L320" s="40"/>
      <c r="M320" s="40"/>
      <c r="N320" s="40"/>
      <c r="O320" s="40"/>
      <c r="P320" s="40"/>
      <c r="Q320" s="40"/>
      <c r="R320" s="40"/>
      <c r="S320" s="40"/>
    </row>
    <row r="321" spans="1:19">
      <c r="A321" s="40"/>
      <c r="B321" s="40"/>
      <c r="C321" s="40"/>
      <c r="D321" s="40"/>
      <c r="E321" s="40"/>
      <c r="F321" s="40"/>
      <c r="G321" s="40"/>
      <c r="H321" s="40"/>
      <c r="I321" s="40"/>
      <c r="J321" s="40"/>
      <c r="K321" s="40"/>
      <c r="L321" s="40"/>
      <c r="M321" s="40"/>
      <c r="N321" s="40"/>
      <c r="O321" s="40"/>
      <c r="P321" s="40"/>
      <c r="Q321" s="40"/>
      <c r="R321" s="40"/>
      <c r="S321" s="40"/>
    </row>
    <row r="322" spans="1:19">
      <c r="A322" s="40"/>
      <c r="B322" s="40"/>
      <c r="C322" s="40"/>
      <c r="D322" s="40"/>
      <c r="E322" s="40"/>
      <c r="F322" s="40"/>
      <c r="G322" s="40"/>
      <c r="H322" s="40"/>
      <c r="I322" s="40"/>
      <c r="J322" s="40"/>
      <c r="K322" s="40"/>
      <c r="L322" s="40"/>
      <c r="M322" s="40"/>
      <c r="N322" s="40"/>
      <c r="O322" s="40"/>
      <c r="P322" s="40"/>
      <c r="Q322" s="40"/>
      <c r="R322" s="40"/>
      <c r="S322" s="40"/>
    </row>
    <row r="323" spans="1:19">
      <c r="A323" s="40"/>
      <c r="B323" s="40"/>
      <c r="C323" s="40"/>
      <c r="D323" s="40"/>
      <c r="E323" s="40"/>
      <c r="F323" s="40"/>
      <c r="G323" s="40"/>
      <c r="H323" s="40"/>
      <c r="I323" s="40"/>
      <c r="J323" s="40"/>
      <c r="K323" s="40"/>
      <c r="L323" s="40"/>
      <c r="M323" s="40"/>
      <c r="N323" s="40"/>
      <c r="O323" s="40"/>
      <c r="P323" s="40"/>
      <c r="Q323" s="40"/>
      <c r="R323" s="40"/>
      <c r="S323" s="40"/>
    </row>
    <row r="324" spans="1:19">
      <c r="A324" s="40"/>
      <c r="B324" s="40"/>
      <c r="C324" s="40"/>
      <c r="D324" s="40"/>
      <c r="E324" s="40"/>
      <c r="F324" s="40"/>
      <c r="G324" s="40"/>
      <c r="H324" s="40"/>
      <c r="I324" s="40"/>
      <c r="J324" s="40"/>
      <c r="K324" s="40"/>
      <c r="L324" s="40"/>
      <c r="M324" s="40"/>
      <c r="N324" s="40"/>
      <c r="O324" s="40"/>
      <c r="P324" s="40"/>
      <c r="Q324" s="40"/>
      <c r="R324" s="40"/>
      <c r="S324" s="40"/>
    </row>
    <row r="325" spans="1:19">
      <c r="A325" s="40"/>
      <c r="B325" s="40"/>
      <c r="C325" s="40"/>
      <c r="D325" s="40"/>
      <c r="E325" s="40"/>
      <c r="F325" s="40"/>
      <c r="G325" s="40"/>
      <c r="H325" s="40"/>
      <c r="I325" s="40"/>
      <c r="J325" s="40"/>
      <c r="K325" s="40"/>
      <c r="L325" s="40"/>
      <c r="M325" s="40"/>
      <c r="N325" s="40"/>
      <c r="O325" s="40"/>
      <c r="P325" s="40"/>
      <c r="Q325" s="40"/>
      <c r="R325" s="40"/>
      <c r="S325" s="40"/>
    </row>
    <row r="326" spans="1:19">
      <c r="A326" s="40"/>
      <c r="B326" s="40"/>
      <c r="C326" s="40"/>
      <c r="D326" s="40"/>
      <c r="E326" s="40"/>
      <c r="F326" s="40"/>
      <c r="G326" s="40"/>
      <c r="H326" s="40"/>
      <c r="I326" s="40"/>
      <c r="J326" s="40"/>
      <c r="K326" s="40"/>
      <c r="L326" s="40"/>
      <c r="M326" s="40"/>
      <c r="N326" s="40"/>
      <c r="O326" s="40"/>
      <c r="P326" s="40"/>
      <c r="Q326" s="40"/>
      <c r="R326" s="40"/>
      <c r="S326" s="40"/>
    </row>
    <row r="327" spans="1:19">
      <c r="A327" s="40"/>
      <c r="B327" s="40"/>
      <c r="C327" s="40"/>
      <c r="D327" s="40"/>
      <c r="E327" s="40"/>
      <c r="F327" s="40"/>
      <c r="G327" s="40"/>
      <c r="H327" s="40"/>
      <c r="I327" s="40"/>
      <c r="J327" s="40"/>
      <c r="K327" s="40"/>
      <c r="L327" s="40"/>
      <c r="M327" s="40"/>
      <c r="N327" s="40"/>
      <c r="O327" s="40"/>
      <c r="P327" s="40"/>
      <c r="Q327" s="40"/>
      <c r="R327" s="40"/>
      <c r="S327" s="40"/>
    </row>
    <row r="328" spans="1:19">
      <c r="A328" s="40"/>
      <c r="B328" s="40"/>
      <c r="C328" s="40"/>
      <c r="D328" s="40"/>
      <c r="E328" s="40"/>
      <c r="F328" s="40"/>
      <c r="G328" s="40"/>
      <c r="H328" s="40"/>
      <c r="I328" s="40"/>
      <c r="J328" s="40"/>
      <c r="K328" s="40"/>
      <c r="L328" s="40"/>
      <c r="M328" s="40"/>
      <c r="N328" s="40"/>
      <c r="O328" s="40"/>
      <c r="P328" s="40"/>
      <c r="Q328" s="40"/>
      <c r="R328" s="40"/>
      <c r="S328" s="40"/>
    </row>
    <row r="329" spans="1:19">
      <c r="A329" s="40"/>
      <c r="B329" s="40"/>
      <c r="C329" s="40"/>
      <c r="D329" s="40"/>
      <c r="E329" s="40"/>
      <c r="F329" s="40"/>
      <c r="G329" s="40"/>
      <c r="H329" s="40"/>
      <c r="I329" s="40"/>
      <c r="J329" s="40"/>
      <c r="K329" s="40"/>
      <c r="L329" s="40"/>
      <c r="M329" s="40"/>
      <c r="N329" s="40"/>
      <c r="O329" s="40"/>
      <c r="P329" s="40"/>
      <c r="Q329" s="40"/>
      <c r="R329" s="40"/>
      <c r="S329" s="40"/>
    </row>
    <row r="330" spans="1:19">
      <c r="A330" s="40"/>
      <c r="B330" s="40"/>
      <c r="C330" s="40"/>
      <c r="D330" s="40"/>
      <c r="E330" s="40"/>
      <c r="F330" s="40"/>
      <c r="G330" s="40"/>
      <c r="H330" s="40"/>
      <c r="I330" s="40"/>
      <c r="J330" s="40"/>
      <c r="K330" s="40"/>
      <c r="L330" s="40"/>
      <c r="M330" s="40"/>
      <c r="N330" s="40"/>
      <c r="O330" s="40"/>
      <c r="P330" s="40"/>
      <c r="Q330" s="40"/>
      <c r="R330" s="40"/>
      <c r="S330" s="40"/>
    </row>
    <row r="331" spans="1:19">
      <c r="A331" s="40"/>
      <c r="B331" s="40"/>
      <c r="C331" s="40"/>
      <c r="D331" s="40"/>
      <c r="E331" s="40"/>
      <c r="F331" s="40"/>
      <c r="G331" s="40"/>
      <c r="H331" s="40"/>
      <c r="I331" s="40"/>
      <c r="J331" s="40"/>
      <c r="K331" s="40"/>
      <c r="L331" s="40"/>
      <c r="M331" s="40"/>
      <c r="N331" s="40"/>
      <c r="O331" s="40"/>
      <c r="P331" s="40"/>
      <c r="Q331" s="40"/>
      <c r="R331" s="40"/>
      <c r="S331" s="40"/>
    </row>
    <row r="332" spans="1:19">
      <c r="A332" s="40"/>
      <c r="B332" s="40"/>
      <c r="C332" s="40"/>
      <c r="D332" s="40"/>
      <c r="E332" s="40"/>
      <c r="F332" s="40"/>
      <c r="G332" s="40"/>
      <c r="H332" s="40"/>
      <c r="I332" s="40"/>
      <c r="J332" s="40"/>
      <c r="K332" s="40"/>
      <c r="L332" s="40"/>
      <c r="M332" s="40"/>
      <c r="N332" s="40"/>
      <c r="O332" s="40"/>
      <c r="P332" s="40"/>
      <c r="Q332" s="40"/>
      <c r="R332" s="40"/>
      <c r="S332" s="40"/>
    </row>
    <row r="333" spans="1:19">
      <c r="A333" s="40"/>
      <c r="B333" s="40"/>
      <c r="C333" s="40"/>
      <c r="D333" s="40"/>
      <c r="E333" s="40"/>
      <c r="F333" s="40"/>
      <c r="G333" s="40"/>
      <c r="H333" s="40"/>
      <c r="I333" s="40"/>
      <c r="J333" s="40"/>
      <c r="K333" s="40"/>
      <c r="L333" s="40"/>
      <c r="M333" s="40"/>
      <c r="N333" s="40"/>
      <c r="O333" s="40"/>
      <c r="P333" s="40"/>
      <c r="Q333" s="40"/>
      <c r="R333" s="40"/>
      <c r="S333" s="40"/>
    </row>
    <row r="334" spans="1:19">
      <c r="A334" s="40"/>
      <c r="B334" s="40"/>
      <c r="C334" s="40"/>
      <c r="D334" s="40"/>
      <c r="E334" s="40"/>
      <c r="F334" s="40"/>
      <c r="G334" s="40"/>
      <c r="H334" s="40"/>
      <c r="I334" s="40"/>
      <c r="J334" s="40"/>
      <c r="K334" s="40"/>
      <c r="L334" s="40"/>
      <c r="M334" s="40"/>
      <c r="N334" s="40"/>
      <c r="O334" s="40"/>
      <c r="P334" s="40"/>
      <c r="Q334" s="40"/>
      <c r="R334" s="40"/>
      <c r="S334" s="40"/>
    </row>
    <row r="335" spans="1:19">
      <c r="A335" s="40"/>
      <c r="B335" s="40"/>
      <c r="C335" s="40"/>
      <c r="D335" s="40"/>
      <c r="E335" s="40"/>
      <c r="F335" s="40"/>
      <c r="G335" s="40"/>
      <c r="H335" s="40"/>
      <c r="I335" s="40"/>
      <c r="J335" s="40"/>
      <c r="K335" s="40"/>
      <c r="L335" s="40"/>
      <c r="M335" s="40"/>
      <c r="N335" s="40"/>
      <c r="O335" s="40"/>
      <c r="P335" s="40"/>
      <c r="Q335" s="40"/>
      <c r="R335" s="40"/>
      <c r="S335" s="40"/>
    </row>
    <row r="336" spans="1:19">
      <c r="A336" s="40"/>
      <c r="B336" s="40"/>
      <c r="C336" s="40"/>
      <c r="D336" s="40"/>
      <c r="E336" s="40"/>
      <c r="F336" s="40"/>
      <c r="G336" s="40"/>
      <c r="H336" s="40"/>
      <c r="I336" s="40"/>
      <c r="J336" s="40"/>
      <c r="K336" s="40"/>
      <c r="L336" s="40"/>
      <c r="M336" s="40"/>
      <c r="N336" s="40"/>
      <c r="O336" s="40"/>
      <c r="P336" s="40"/>
      <c r="Q336" s="40"/>
      <c r="R336" s="40"/>
      <c r="S336" s="40"/>
    </row>
    <row r="337" spans="1:19">
      <c r="A337" s="40"/>
      <c r="B337" s="40"/>
      <c r="C337" s="40"/>
      <c r="D337" s="40"/>
      <c r="E337" s="40"/>
      <c r="F337" s="40"/>
      <c r="G337" s="40"/>
      <c r="H337" s="40"/>
      <c r="I337" s="40"/>
      <c r="J337" s="40"/>
      <c r="K337" s="40"/>
      <c r="L337" s="40"/>
      <c r="M337" s="40"/>
      <c r="N337" s="40"/>
      <c r="O337" s="40"/>
      <c r="P337" s="40"/>
      <c r="Q337" s="40"/>
      <c r="R337" s="40"/>
      <c r="S337" s="40"/>
    </row>
    <row r="338" spans="1:19">
      <c r="A338" s="40"/>
      <c r="B338" s="40"/>
      <c r="C338" s="40"/>
      <c r="D338" s="40"/>
      <c r="E338" s="40"/>
      <c r="F338" s="40"/>
      <c r="G338" s="40"/>
      <c r="H338" s="40"/>
      <c r="I338" s="40"/>
      <c r="J338" s="40"/>
      <c r="K338" s="40"/>
      <c r="L338" s="40"/>
      <c r="M338" s="40"/>
      <c r="N338" s="40"/>
      <c r="O338" s="40"/>
      <c r="P338" s="40"/>
      <c r="Q338" s="40"/>
      <c r="R338" s="40"/>
      <c r="S338" s="40"/>
    </row>
    <row r="339" spans="1:19">
      <c r="A339" s="40"/>
      <c r="B339" s="40"/>
      <c r="C339" s="40"/>
      <c r="D339" s="40"/>
      <c r="E339" s="40"/>
      <c r="F339" s="40"/>
      <c r="G339" s="40"/>
      <c r="H339" s="40"/>
      <c r="I339" s="40"/>
      <c r="J339" s="40"/>
      <c r="K339" s="40"/>
      <c r="L339" s="40"/>
      <c r="M339" s="40"/>
      <c r="N339" s="40"/>
      <c r="O339" s="40"/>
      <c r="P339" s="40"/>
      <c r="Q339" s="40"/>
      <c r="R339" s="40"/>
      <c r="S339" s="40"/>
    </row>
    <row r="340" spans="1:19">
      <c r="A340" s="40"/>
      <c r="B340" s="40"/>
      <c r="C340" s="40"/>
      <c r="D340" s="40"/>
      <c r="E340" s="40"/>
      <c r="F340" s="40"/>
      <c r="G340" s="40"/>
      <c r="H340" s="40"/>
      <c r="I340" s="40"/>
      <c r="J340" s="40"/>
      <c r="K340" s="40"/>
      <c r="L340" s="40"/>
      <c r="M340" s="40"/>
      <c r="N340" s="40"/>
      <c r="O340" s="40"/>
      <c r="P340" s="40"/>
      <c r="Q340" s="40"/>
      <c r="R340" s="40"/>
      <c r="S340" s="40"/>
    </row>
    <row r="341" spans="1:19">
      <c r="A341" s="40"/>
      <c r="B341" s="40"/>
      <c r="C341" s="40"/>
      <c r="D341" s="40"/>
      <c r="E341" s="40"/>
      <c r="F341" s="40"/>
      <c r="G341" s="40"/>
      <c r="H341" s="40"/>
      <c r="I341" s="40"/>
      <c r="J341" s="40"/>
      <c r="K341" s="40"/>
      <c r="L341" s="40"/>
      <c r="M341" s="40"/>
      <c r="N341" s="40"/>
      <c r="O341" s="40"/>
      <c r="P341" s="40"/>
      <c r="Q341" s="40"/>
      <c r="R341" s="40"/>
      <c r="S341" s="40"/>
    </row>
    <row r="342" spans="1:19">
      <c r="A342" s="40"/>
      <c r="B342" s="40"/>
      <c r="C342" s="40"/>
      <c r="D342" s="40"/>
      <c r="E342" s="40"/>
      <c r="F342" s="40"/>
      <c r="G342" s="40"/>
      <c r="H342" s="40"/>
      <c r="I342" s="40"/>
      <c r="J342" s="40"/>
      <c r="K342" s="40"/>
      <c r="L342" s="40"/>
      <c r="M342" s="40"/>
      <c r="N342" s="40"/>
      <c r="O342" s="40"/>
      <c r="P342" s="40"/>
      <c r="Q342" s="40"/>
      <c r="R342" s="40"/>
      <c r="S342" s="40"/>
    </row>
    <row r="343" spans="1:19">
      <c r="A343" s="40"/>
      <c r="B343" s="40"/>
      <c r="C343" s="40"/>
      <c r="D343" s="40"/>
      <c r="E343" s="40"/>
      <c r="F343" s="40"/>
      <c r="G343" s="40"/>
      <c r="H343" s="40"/>
      <c r="I343" s="40"/>
      <c r="J343" s="40"/>
      <c r="K343" s="40"/>
      <c r="L343" s="40"/>
      <c r="M343" s="40"/>
      <c r="N343" s="40"/>
      <c r="O343" s="40"/>
      <c r="P343" s="40"/>
      <c r="Q343" s="40"/>
      <c r="R343" s="40"/>
      <c r="S343" s="40"/>
    </row>
    <row r="344" spans="1:19">
      <c r="A344" s="40"/>
      <c r="B344" s="40"/>
      <c r="C344" s="40"/>
      <c r="D344" s="40"/>
      <c r="E344" s="40"/>
      <c r="F344" s="40"/>
      <c r="G344" s="40"/>
      <c r="H344" s="40"/>
      <c r="I344" s="40"/>
      <c r="J344" s="40"/>
      <c r="K344" s="40"/>
      <c r="L344" s="40"/>
      <c r="M344" s="40"/>
      <c r="N344" s="40"/>
      <c r="O344" s="40"/>
      <c r="P344" s="40"/>
      <c r="Q344" s="40"/>
      <c r="R344" s="40"/>
      <c r="S344" s="40"/>
    </row>
    <row r="345" spans="1:19">
      <c r="A345" s="40"/>
      <c r="B345" s="40"/>
      <c r="C345" s="40"/>
      <c r="D345" s="40"/>
      <c r="E345" s="40"/>
      <c r="F345" s="40"/>
      <c r="G345" s="40"/>
      <c r="H345" s="40"/>
      <c r="I345" s="40"/>
      <c r="J345" s="40"/>
      <c r="K345" s="40"/>
      <c r="L345" s="40"/>
      <c r="M345" s="40"/>
      <c r="N345" s="40"/>
      <c r="O345" s="40"/>
      <c r="P345" s="40"/>
      <c r="Q345" s="40"/>
      <c r="R345" s="40"/>
      <c r="S345" s="40"/>
    </row>
    <row r="346" spans="1:19">
      <c r="A346" s="40"/>
      <c r="B346" s="40"/>
      <c r="C346" s="40"/>
      <c r="D346" s="40"/>
      <c r="E346" s="40"/>
      <c r="F346" s="40"/>
      <c r="G346" s="40"/>
      <c r="H346" s="40"/>
      <c r="I346" s="40"/>
      <c r="J346" s="40"/>
      <c r="K346" s="40"/>
      <c r="L346" s="40"/>
      <c r="M346" s="40"/>
      <c r="N346" s="40"/>
      <c r="O346" s="40"/>
      <c r="P346" s="40"/>
      <c r="Q346" s="40"/>
      <c r="R346" s="40"/>
      <c r="S346" s="40"/>
    </row>
    <row r="347" spans="1:19">
      <c r="A347" s="40"/>
      <c r="B347" s="40"/>
      <c r="C347" s="40"/>
      <c r="D347" s="40"/>
      <c r="E347" s="40"/>
      <c r="F347" s="40"/>
      <c r="G347" s="40"/>
      <c r="H347" s="40"/>
      <c r="I347" s="40"/>
      <c r="J347" s="40"/>
      <c r="K347" s="40"/>
      <c r="L347" s="40"/>
      <c r="M347" s="40"/>
      <c r="N347" s="40"/>
      <c r="O347" s="40"/>
      <c r="P347" s="40"/>
      <c r="Q347" s="40"/>
      <c r="R347" s="40"/>
      <c r="S347" s="40"/>
    </row>
    <row r="348" spans="1:19">
      <c r="A348" s="40"/>
      <c r="B348" s="40"/>
      <c r="C348" s="40"/>
      <c r="D348" s="40"/>
      <c r="E348" s="40"/>
      <c r="F348" s="40"/>
      <c r="G348" s="40"/>
      <c r="H348" s="40"/>
      <c r="I348" s="40"/>
      <c r="J348" s="40"/>
      <c r="K348" s="40"/>
      <c r="L348" s="40"/>
      <c r="M348" s="40"/>
      <c r="N348" s="40"/>
      <c r="O348" s="40"/>
      <c r="P348" s="40"/>
      <c r="Q348" s="40"/>
      <c r="R348" s="40"/>
      <c r="S348" s="40"/>
    </row>
    <row r="349" spans="1:19">
      <c r="A349" s="40"/>
      <c r="B349" s="40"/>
      <c r="C349" s="40"/>
      <c r="D349" s="40"/>
      <c r="E349" s="40"/>
      <c r="F349" s="40"/>
      <c r="G349" s="40"/>
      <c r="H349" s="40"/>
      <c r="I349" s="40"/>
      <c r="J349" s="40"/>
      <c r="K349" s="40"/>
      <c r="L349" s="40"/>
      <c r="M349" s="40"/>
      <c r="N349" s="40"/>
      <c r="O349" s="40"/>
      <c r="P349" s="40"/>
      <c r="Q349" s="40"/>
      <c r="R349" s="40"/>
      <c r="S349" s="40"/>
    </row>
    <row r="350" spans="1:19">
      <c r="A350" s="40"/>
      <c r="B350" s="40"/>
      <c r="C350" s="40"/>
      <c r="D350" s="40"/>
      <c r="E350" s="40"/>
      <c r="F350" s="40"/>
      <c r="G350" s="40"/>
      <c r="H350" s="40"/>
      <c r="I350" s="40"/>
      <c r="J350" s="40"/>
      <c r="K350" s="40"/>
      <c r="L350" s="40"/>
      <c r="M350" s="40"/>
      <c r="N350" s="40"/>
      <c r="O350" s="40"/>
      <c r="P350" s="40"/>
      <c r="Q350" s="40"/>
      <c r="R350" s="40"/>
      <c r="S350" s="40"/>
    </row>
    <row r="351" spans="1:19">
      <c r="A351" s="40"/>
      <c r="B351" s="40"/>
      <c r="C351" s="40"/>
      <c r="D351" s="40"/>
      <c r="E351" s="40"/>
      <c r="F351" s="40"/>
      <c r="G351" s="40"/>
      <c r="H351" s="40"/>
      <c r="I351" s="40"/>
      <c r="J351" s="40"/>
      <c r="K351" s="40"/>
      <c r="L351" s="40"/>
      <c r="M351" s="40"/>
      <c r="N351" s="40"/>
      <c r="O351" s="40"/>
      <c r="P351" s="40"/>
      <c r="Q351" s="40"/>
      <c r="R351" s="40"/>
      <c r="S351" s="40"/>
    </row>
    <row r="352" spans="1:19">
      <c r="A352" s="40"/>
      <c r="B352" s="40"/>
      <c r="C352" s="40"/>
      <c r="D352" s="40"/>
      <c r="E352" s="40"/>
      <c r="F352" s="40"/>
      <c r="G352" s="40"/>
      <c r="H352" s="40"/>
      <c r="I352" s="40"/>
      <c r="J352" s="40"/>
      <c r="K352" s="40"/>
      <c r="L352" s="40"/>
      <c r="M352" s="40"/>
      <c r="N352" s="40"/>
      <c r="O352" s="40"/>
      <c r="P352" s="40"/>
      <c r="Q352" s="40"/>
      <c r="R352" s="40"/>
      <c r="S352" s="40"/>
    </row>
    <row r="353" spans="1:19">
      <c r="A353" s="40"/>
      <c r="B353" s="40"/>
      <c r="C353" s="40"/>
      <c r="D353" s="40"/>
      <c r="E353" s="40"/>
      <c r="F353" s="40"/>
      <c r="G353" s="40"/>
      <c r="H353" s="40"/>
      <c r="I353" s="40"/>
      <c r="J353" s="40"/>
      <c r="K353" s="40"/>
      <c r="L353" s="40"/>
      <c r="M353" s="40"/>
      <c r="N353" s="40"/>
      <c r="O353" s="40"/>
      <c r="P353" s="40"/>
      <c r="Q353" s="40"/>
      <c r="R353" s="40"/>
      <c r="S353" s="40"/>
    </row>
    <row r="354" spans="1:19">
      <c r="A354" s="40"/>
      <c r="B354" s="40"/>
      <c r="C354" s="40"/>
      <c r="D354" s="40"/>
      <c r="E354" s="40"/>
      <c r="F354" s="40"/>
      <c r="G354" s="40"/>
      <c r="H354" s="40"/>
      <c r="I354" s="40"/>
      <c r="J354" s="40"/>
      <c r="K354" s="40"/>
      <c r="L354" s="40"/>
      <c r="M354" s="40"/>
      <c r="N354" s="40"/>
      <c r="O354" s="40"/>
      <c r="P354" s="40"/>
      <c r="Q354" s="40"/>
      <c r="R354" s="40"/>
      <c r="S354" s="40"/>
    </row>
    <row r="355" spans="1:19">
      <c r="A355" s="40"/>
      <c r="B355" s="40"/>
      <c r="C355" s="40"/>
      <c r="D355" s="40"/>
      <c r="E355" s="40"/>
      <c r="F355" s="40"/>
      <c r="G355" s="40"/>
      <c r="H355" s="40"/>
      <c r="I355" s="40"/>
      <c r="J355" s="40"/>
      <c r="K355" s="40"/>
      <c r="L355" s="40"/>
      <c r="M355" s="40"/>
      <c r="N355" s="40"/>
      <c r="O355" s="40"/>
      <c r="P355" s="40"/>
      <c r="Q355" s="40"/>
      <c r="R355" s="40"/>
      <c r="S355" s="40"/>
    </row>
    <row r="356" spans="1:19">
      <c r="A356" s="40"/>
      <c r="B356" s="40"/>
      <c r="C356" s="40"/>
      <c r="D356" s="40"/>
      <c r="E356" s="40"/>
      <c r="F356" s="40"/>
      <c r="G356" s="40"/>
      <c r="H356" s="40"/>
      <c r="I356" s="40"/>
      <c r="J356" s="40"/>
      <c r="K356" s="40"/>
      <c r="L356" s="40"/>
      <c r="M356" s="40"/>
      <c r="N356" s="40"/>
      <c r="O356" s="40"/>
      <c r="P356" s="40"/>
      <c r="Q356" s="40"/>
      <c r="R356" s="40"/>
      <c r="S356" s="40"/>
    </row>
    <row r="357" spans="1:19">
      <c r="A357" s="40"/>
      <c r="B357" s="40"/>
      <c r="C357" s="40"/>
      <c r="D357" s="40"/>
      <c r="E357" s="40"/>
      <c r="F357" s="40"/>
      <c r="G357" s="40"/>
      <c r="H357" s="40"/>
      <c r="I357" s="40"/>
      <c r="J357" s="40"/>
      <c r="K357" s="40"/>
      <c r="L357" s="40"/>
      <c r="M357" s="40"/>
      <c r="N357" s="40"/>
      <c r="O357" s="40"/>
      <c r="P357" s="40"/>
      <c r="Q357" s="40"/>
      <c r="R357" s="40"/>
      <c r="S357" s="40"/>
    </row>
    <row r="358" spans="1:19">
      <c r="A358" s="40"/>
      <c r="B358" s="40"/>
      <c r="C358" s="40"/>
      <c r="D358" s="40"/>
      <c r="E358" s="40"/>
      <c r="F358" s="40"/>
      <c r="G358" s="40"/>
      <c r="H358" s="40"/>
      <c r="I358" s="40"/>
      <c r="J358" s="40"/>
      <c r="K358" s="40"/>
      <c r="L358" s="40"/>
      <c r="M358" s="40"/>
      <c r="N358" s="40"/>
      <c r="O358" s="40"/>
      <c r="P358" s="40"/>
      <c r="Q358" s="40"/>
      <c r="R358" s="40"/>
      <c r="S358" s="40"/>
    </row>
    <row r="359" spans="1:19">
      <c r="A359" s="40"/>
      <c r="B359" s="40"/>
      <c r="C359" s="40"/>
      <c r="D359" s="40"/>
      <c r="E359" s="40"/>
      <c r="F359" s="40"/>
      <c r="G359" s="40"/>
      <c r="H359" s="40"/>
      <c r="I359" s="40"/>
      <c r="J359" s="40"/>
      <c r="K359" s="40"/>
      <c r="L359" s="40"/>
      <c r="M359" s="40"/>
      <c r="N359" s="40"/>
      <c r="O359" s="40"/>
      <c r="P359" s="40"/>
      <c r="Q359" s="40"/>
      <c r="R359" s="40"/>
      <c r="S359" s="40"/>
    </row>
    <row r="360" spans="1:19">
      <c r="A360" s="40"/>
      <c r="B360" s="40"/>
      <c r="C360" s="40"/>
      <c r="D360" s="40"/>
      <c r="E360" s="40"/>
      <c r="F360" s="40"/>
      <c r="G360" s="40"/>
      <c r="H360" s="40"/>
      <c r="I360" s="40"/>
      <c r="J360" s="40"/>
      <c r="K360" s="40"/>
      <c r="L360" s="40"/>
      <c r="M360" s="40"/>
      <c r="N360" s="40"/>
      <c r="O360" s="40"/>
      <c r="P360" s="40"/>
      <c r="Q360" s="40"/>
      <c r="R360" s="40"/>
      <c r="S360" s="40"/>
    </row>
    <row r="361" spans="1:19">
      <c r="A361" s="40"/>
      <c r="B361" s="40"/>
      <c r="C361" s="40"/>
      <c r="D361" s="40"/>
      <c r="E361" s="40"/>
      <c r="F361" s="40"/>
      <c r="G361" s="40"/>
      <c r="H361" s="40"/>
      <c r="I361" s="40"/>
      <c r="J361" s="40"/>
      <c r="K361" s="40"/>
      <c r="L361" s="40"/>
      <c r="M361" s="40"/>
      <c r="N361" s="40"/>
      <c r="O361" s="40"/>
      <c r="P361" s="40"/>
      <c r="Q361" s="40"/>
      <c r="R361" s="40"/>
      <c r="S361" s="40"/>
    </row>
    <row r="362" spans="1:19">
      <c r="A362" s="40"/>
      <c r="B362" s="40"/>
      <c r="C362" s="40"/>
      <c r="D362" s="40"/>
      <c r="E362" s="40"/>
      <c r="F362" s="40"/>
      <c r="G362" s="40"/>
      <c r="H362" s="40"/>
      <c r="I362" s="40"/>
      <c r="J362" s="40"/>
      <c r="K362" s="40"/>
      <c r="L362" s="40"/>
      <c r="M362" s="40"/>
      <c r="N362" s="40"/>
      <c r="O362" s="40"/>
      <c r="P362" s="40"/>
      <c r="Q362" s="40"/>
      <c r="R362" s="40"/>
      <c r="S362" s="40"/>
    </row>
    <row r="363" spans="1:19">
      <c r="A363" s="40"/>
      <c r="B363" s="40"/>
      <c r="C363" s="40"/>
      <c r="D363" s="40"/>
      <c r="E363" s="40"/>
      <c r="F363" s="40"/>
      <c r="G363" s="40"/>
      <c r="H363" s="40"/>
      <c r="I363" s="40"/>
      <c r="J363" s="40"/>
      <c r="K363" s="40"/>
      <c r="L363" s="40"/>
      <c r="M363" s="40"/>
      <c r="N363" s="40"/>
      <c r="O363" s="40"/>
      <c r="P363" s="40"/>
      <c r="Q363" s="40"/>
      <c r="R363" s="40"/>
      <c r="S363" s="40"/>
    </row>
    <row r="364" spans="1:19">
      <c r="A364" s="40"/>
      <c r="B364" s="40"/>
      <c r="C364" s="40"/>
      <c r="D364" s="40"/>
      <c r="E364" s="40"/>
      <c r="F364" s="40"/>
      <c r="G364" s="40"/>
      <c r="H364" s="40"/>
      <c r="I364" s="40"/>
      <c r="J364" s="40"/>
      <c r="K364" s="40"/>
      <c r="L364" s="40"/>
      <c r="M364" s="40"/>
      <c r="N364" s="40"/>
      <c r="O364" s="40"/>
      <c r="P364" s="40"/>
      <c r="Q364" s="40"/>
      <c r="R364" s="40"/>
      <c r="S364" s="40"/>
    </row>
    <row r="365" spans="1:19">
      <c r="A365" s="40"/>
      <c r="B365" s="40"/>
      <c r="C365" s="40"/>
      <c r="D365" s="40"/>
      <c r="E365" s="40"/>
      <c r="F365" s="40"/>
      <c r="G365" s="40"/>
      <c r="H365" s="40"/>
      <c r="I365" s="40"/>
      <c r="J365" s="40"/>
      <c r="K365" s="40"/>
      <c r="L365" s="40"/>
      <c r="M365" s="40"/>
      <c r="N365" s="40"/>
      <c r="O365" s="40"/>
      <c r="P365" s="40"/>
      <c r="Q365" s="40"/>
      <c r="R365" s="40"/>
      <c r="S365" s="40"/>
    </row>
    <row r="366" spans="1:19">
      <c r="A366" s="40"/>
      <c r="B366" s="40"/>
      <c r="C366" s="40"/>
      <c r="D366" s="40"/>
      <c r="E366" s="40"/>
      <c r="F366" s="40"/>
      <c r="G366" s="40"/>
      <c r="H366" s="40"/>
      <c r="I366" s="40"/>
      <c r="J366" s="40"/>
      <c r="K366" s="40"/>
      <c r="L366" s="40"/>
      <c r="M366" s="40"/>
      <c r="N366" s="40"/>
      <c r="O366" s="40"/>
      <c r="P366" s="40"/>
      <c r="Q366" s="40"/>
      <c r="R366" s="40"/>
      <c r="S366" s="40"/>
    </row>
    <row r="367" spans="1:19">
      <c r="A367" s="40"/>
      <c r="B367" s="40"/>
      <c r="C367" s="40"/>
      <c r="D367" s="40"/>
      <c r="E367" s="40"/>
      <c r="F367" s="40"/>
      <c r="G367" s="40"/>
      <c r="H367" s="40"/>
      <c r="I367" s="40"/>
      <c r="J367" s="40"/>
      <c r="K367" s="40"/>
      <c r="L367" s="40"/>
      <c r="M367" s="40"/>
      <c r="N367" s="40"/>
      <c r="O367" s="40"/>
      <c r="P367" s="40"/>
      <c r="Q367" s="40"/>
      <c r="R367" s="40"/>
      <c r="S367" s="40"/>
    </row>
    <row r="368" spans="1:19">
      <c r="A368" s="40"/>
      <c r="B368" s="40"/>
      <c r="C368" s="40"/>
      <c r="D368" s="40"/>
      <c r="E368" s="40"/>
      <c r="F368" s="40"/>
      <c r="G368" s="40"/>
      <c r="H368" s="40"/>
      <c r="I368" s="40"/>
      <c r="J368" s="40"/>
      <c r="K368" s="40"/>
      <c r="L368" s="40"/>
      <c r="M368" s="40"/>
      <c r="N368" s="40"/>
      <c r="O368" s="40"/>
      <c r="P368" s="40"/>
      <c r="Q368" s="40"/>
      <c r="R368" s="40"/>
      <c r="S368" s="40"/>
    </row>
    <row r="369" spans="1:19">
      <c r="A369" s="40"/>
      <c r="B369" s="40"/>
      <c r="C369" s="40"/>
      <c r="D369" s="40"/>
      <c r="E369" s="40"/>
      <c r="F369" s="40"/>
      <c r="G369" s="40"/>
      <c r="H369" s="40"/>
      <c r="I369" s="40"/>
      <c r="J369" s="40"/>
      <c r="K369" s="40"/>
      <c r="L369" s="40"/>
      <c r="M369" s="40"/>
      <c r="N369" s="40"/>
      <c r="O369" s="40"/>
      <c r="P369" s="40"/>
      <c r="Q369" s="40"/>
      <c r="R369" s="40"/>
      <c r="S369" s="40"/>
    </row>
    <row r="370" spans="1:19">
      <c r="A370" s="40"/>
      <c r="B370" s="40"/>
      <c r="C370" s="40"/>
      <c r="D370" s="40"/>
      <c r="E370" s="40"/>
      <c r="F370" s="40"/>
      <c r="G370" s="40"/>
      <c r="H370" s="40"/>
      <c r="I370" s="40"/>
      <c r="J370" s="40"/>
      <c r="K370" s="40"/>
      <c r="L370" s="40"/>
      <c r="M370" s="40"/>
      <c r="N370" s="40"/>
      <c r="O370" s="40"/>
      <c r="P370" s="40"/>
      <c r="Q370" s="40"/>
      <c r="R370" s="40"/>
      <c r="S370" s="40"/>
    </row>
    <row r="371" spans="1:19">
      <c r="A371" s="40"/>
      <c r="B371" s="40"/>
      <c r="C371" s="40"/>
      <c r="D371" s="40"/>
      <c r="E371" s="40"/>
      <c r="F371" s="40"/>
      <c r="G371" s="40"/>
      <c r="H371" s="40"/>
      <c r="I371" s="40"/>
      <c r="J371" s="40"/>
      <c r="K371" s="40"/>
      <c r="L371" s="40"/>
      <c r="M371" s="40"/>
      <c r="N371" s="40"/>
      <c r="O371" s="40"/>
      <c r="P371" s="40"/>
      <c r="Q371" s="40"/>
      <c r="R371" s="40"/>
      <c r="S371" s="40"/>
    </row>
    <row r="372" spans="1:19">
      <c r="A372" s="40"/>
      <c r="B372" s="40"/>
      <c r="C372" s="40"/>
      <c r="D372" s="40"/>
      <c r="E372" s="40"/>
      <c r="F372" s="40"/>
      <c r="G372" s="40"/>
      <c r="H372" s="40"/>
      <c r="I372" s="40"/>
      <c r="J372" s="40"/>
      <c r="K372" s="40"/>
      <c r="L372" s="40"/>
      <c r="M372" s="40"/>
      <c r="N372" s="40"/>
      <c r="O372" s="40"/>
      <c r="P372" s="40"/>
      <c r="Q372" s="40"/>
      <c r="R372" s="40"/>
      <c r="S372" s="40"/>
    </row>
    <row r="373" spans="1:19">
      <c r="A373" s="40"/>
      <c r="B373" s="40"/>
      <c r="C373" s="40"/>
      <c r="D373" s="40"/>
      <c r="E373" s="40"/>
      <c r="F373" s="40"/>
      <c r="G373" s="40"/>
      <c r="H373" s="40"/>
      <c r="I373" s="40"/>
      <c r="J373" s="40"/>
      <c r="K373" s="40"/>
      <c r="L373" s="40"/>
      <c r="M373" s="40"/>
      <c r="N373" s="40"/>
      <c r="O373" s="40"/>
      <c r="P373" s="40"/>
      <c r="Q373" s="40"/>
      <c r="R373" s="40"/>
      <c r="S373" s="40"/>
    </row>
    <row r="374" spans="1:19">
      <c r="A374" s="40"/>
      <c r="B374" s="40"/>
      <c r="C374" s="40"/>
      <c r="D374" s="40"/>
      <c r="E374" s="40"/>
      <c r="F374" s="40"/>
      <c r="G374" s="40"/>
      <c r="H374" s="40"/>
      <c r="I374" s="40"/>
      <c r="J374" s="40"/>
      <c r="K374" s="40"/>
      <c r="L374" s="40"/>
      <c r="M374" s="40"/>
      <c r="N374" s="40"/>
      <c r="O374" s="40"/>
      <c r="P374" s="40"/>
      <c r="Q374" s="40"/>
      <c r="R374" s="40"/>
      <c r="S374" s="40"/>
    </row>
    <row r="375" spans="1:19">
      <c r="A375" s="40"/>
      <c r="B375" s="40"/>
      <c r="C375" s="40"/>
      <c r="D375" s="40"/>
      <c r="E375" s="40"/>
      <c r="F375" s="40"/>
      <c r="G375" s="40"/>
      <c r="H375" s="40"/>
      <c r="I375" s="40"/>
      <c r="J375" s="40"/>
      <c r="K375" s="40"/>
      <c r="L375" s="40"/>
      <c r="M375" s="40"/>
      <c r="N375" s="40"/>
      <c r="O375" s="40"/>
      <c r="P375" s="40"/>
      <c r="Q375" s="40"/>
      <c r="R375" s="40"/>
      <c r="S375" s="40"/>
    </row>
    <row r="376" spans="1:19">
      <c r="A376" s="40"/>
      <c r="B376" s="40"/>
      <c r="C376" s="40"/>
      <c r="D376" s="40"/>
      <c r="E376" s="40"/>
      <c r="F376" s="40"/>
      <c r="G376" s="40"/>
      <c r="H376" s="40"/>
      <c r="I376" s="40"/>
      <c r="J376" s="40"/>
      <c r="K376" s="40"/>
      <c r="L376" s="40"/>
      <c r="M376" s="40"/>
      <c r="N376" s="40"/>
      <c r="O376" s="40"/>
      <c r="P376" s="40"/>
      <c r="Q376" s="40"/>
      <c r="R376" s="40"/>
      <c r="S376" s="40"/>
    </row>
    <row r="377" spans="1:19">
      <c r="A377" s="40"/>
      <c r="B377" s="40"/>
      <c r="C377" s="40"/>
      <c r="D377" s="40"/>
      <c r="E377" s="40"/>
      <c r="F377" s="40"/>
      <c r="G377" s="40"/>
      <c r="H377" s="40"/>
      <c r="I377" s="40"/>
      <c r="J377" s="40"/>
      <c r="K377" s="40"/>
      <c r="L377" s="40"/>
      <c r="M377" s="40"/>
      <c r="N377" s="40"/>
      <c r="O377" s="40"/>
      <c r="P377" s="40"/>
      <c r="Q377" s="40"/>
      <c r="R377" s="40"/>
      <c r="S377" s="40"/>
    </row>
    <row r="378" spans="1:19">
      <c r="A378" s="40"/>
      <c r="B378" s="40"/>
      <c r="C378" s="40"/>
      <c r="D378" s="40"/>
      <c r="E378" s="40"/>
      <c r="F378" s="40"/>
      <c r="G378" s="40"/>
      <c r="H378" s="40"/>
      <c r="I378" s="40"/>
      <c r="J378" s="40"/>
      <c r="K378" s="40"/>
      <c r="L378" s="40"/>
      <c r="M378" s="40"/>
      <c r="N378" s="40"/>
      <c r="O378" s="40"/>
      <c r="P378" s="40"/>
      <c r="Q378" s="40"/>
      <c r="R378" s="40"/>
      <c r="S378" s="40"/>
    </row>
    <row r="379" spans="1:19">
      <c r="A379" s="40"/>
      <c r="B379" s="40"/>
      <c r="C379" s="40"/>
      <c r="D379" s="40"/>
      <c r="E379" s="40"/>
      <c r="F379" s="40"/>
      <c r="G379" s="40"/>
      <c r="H379" s="40"/>
      <c r="I379" s="40"/>
      <c r="J379" s="40"/>
      <c r="K379" s="40"/>
      <c r="L379" s="40"/>
      <c r="M379" s="40"/>
      <c r="N379" s="40"/>
      <c r="O379" s="40"/>
      <c r="P379" s="40"/>
      <c r="Q379" s="40"/>
      <c r="R379" s="40"/>
      <c r="S379" s="40"/>
    </row>
    <row r="380" spans="1:19">
      <c r="A380" s="40"/>
      <c r="B380" s="40"/>
      <c r="C380" s="40"/>
      <c r="D380" s="40"/>
      <c r="E380" s="40"/>
      <c r="F380" s="40"/>
      <c r="G380" s="40"/>
      <c r="H380" s="40"/>
      <c r="I380" s="40"/>
      <c r="J380" s="40"/>
      <c r="K380" s="40"/>
      <c r="L380" s="40"/>
      <c r="M380" s="40"/>
      <c r="N380" s="40"/>
      <c r="O380" s="40"/>
      <c r="P380" s="40"/>
      <c r="Q380" s="40"/>
      <c r="R380" s="40"/>
      <c r="S380" s="40"/>
    </row>
    <row r="381" spans="1:19">
      <c r="A381" s="40"/>
      <c r="B381" s="40"/>
      <c r="C381" s="40"/>
      <c r="D381" s="40"/>
      <c r="E381" s="40"/>
      <c r="F381" s="40"/>
      <c r="G381" s="40"/>
      <c r="H381" s="40"/>
      <c r="I381" s="40"/>
      <c r="J381" s="40"/>
      <c r="K381" s="40"/>
      <c r="L381" s="40"/>
      <c r="M381" s="40"/>
      <c r="N381" s="40"/>
      <c r="O381" s="40"/>
      <c r="P381" s="40"/>
      <c r="Q381" s="40"/>
      <c r="R381" s="40"/>
      <c r="S381" s="40"/>
    </row>
    <row r="382" spans="1:19">
      <c r="A382" s="40"/>
      <c r="B382" s="40"/>
      <c r="C382" s="40"/>
      <c r="D382" s="40"/>
      <c r="E382" s="40"/>
      <c r="F382" s="40"/>
      <c r="G382" s="40"/>
      <c r="H382" s="40"/>
      <c r="I382" s="40"/>
      <c r="J382" s="40"/>
      <c r="K382" s="40"/>
      <c r="L382" s="40"/>
      <c r="M382" s="40"/>
      <c r="N382" s="40"/>
      <c r="O382" s="40"/>
      <c r="P382" s="40"/>
      <c r="Q382" s="40"/>
      <c r="R382" s="40"/>
      <c r="S382" s="40"/>
    </row>
    <row r="383" spans="1:19">
      <c r="A383" s="40"/>
      <c r="B383" s="40"/>
      <c r="C383" s="40"/>
      <c r="D383" s="40"/>
      <c r="E383" s="40"/>
      <c r="F383" s="40"/>
      <c r="G383" s="40"/>
      <c r="H383" s="40"/>
      <c r="I383" s="40"/>
      <c r="J383" s="40"/>
      <c r="K383" s="40"/>
      <c r="L383" s="40"/>
      <c r="M383" s="40"/>
      <c r="N383" s="40"/>
      <c r="O383" s="40"/>
      <c r="P383" s="40"/>
      <c r="Q383" s="40"/>
      <c r="R383" s="40"/>
      <c r="S383" s="40"/>
    </row>
    <row r="384" spans="1:19">
      <c r="A384" s="40"/>
      <c r="B384" s="40"/>
      <c r="C384" s="40"/>
      <c r="D384" s="40"/>
      <c r="E384" s="40"/>
      <c r="F384" s="40"/>
      <c r="G384" s="40"/>
      <c r="H384" s="40"/>
      <c r="I384" s="40"/>
      <c r="J384" s="40"/>
      <c r="K384" s="40"/>
      <c r="L384" s="40"/>
      <c r="M384" s="40"/>
      <c r="N384" s="40"/>
      <c r="O384" s="40"/>
      <c r="P384" s="40"/>
      <c r="Q384" s="40"/>
      <c r="R384" s="40"/>
      <c r="S384" s="40"/>
    </row>
    <row r="385" spans="1:19">
      <c r="A385" s="40"/>
      <c r="B385" s="40"/>
      <c r="C385" s="40"/>
      <c r="D385" s="40"/>
      <c r="E385" s="40"/>
      <c r="F385" s="40"/>
      <c r="G385" s="40"/>
      <c r="H385" s="40"/>
      <c r="I385" s="40"/>
      <c r="J385" s="40"/>
      <c r="K385" s="40"/>
      <c r="L385" s="40"/>
      <c r="M385" s="40"/>
      <c r="N385" s="40"/>
      <c r="O385" s="40"/>
      <c r="P385" s="40"/>
      <c r="Q385" s="40"/>
      <c r="R385" s="40"/>
      <c r="S385" s="40"/>
    </row>
    <row r="386" spans="1:19">
      <c r="A386" s="40"/>
      <c r="B386" s="40"/>
      <c r="C386" s="40"/>
      <c r="D386" s="40"/>
      <c r="E386" s="40"/>
      <c r="F386" s="40"/>
      <c r="G386" s="40"/>
      <c r="H386" s="40"/>
      <c r="I386" s="40"/>
      <c r="J386" s="40"/>
      <c r="K386" s="40"/>
      <c r="L386" s="40"/>
      <c r="M386" s="40"/>
      <c r="N386" s="40"/>
      <c r="O386" s="40"/>
      <c r="P386" s="40"/>
      <c r="Q386" s="40"/>
      <c r="R386" s="40"/>
      <c r="S386" s="40"/>
    </row>
    <row r="387" spans="1:19">
      <c r="A387" s="40"/>
      <c r="B387" s="40"/>
      <c r="C387" s="40"/>
      <c r="D387" s="40"/>
      <c r="E387" s="40"/>
      <c r="F387" s="40"/>
      <c r="G387" s="40"/>
      <c r="H387" s="40"/>
      <c r="I387" s="40"/>
      <c r="J387" s="40"/>
      <c r="K387" s="40"/>
      <c r="L387" s="40"/>
      <c r="M387" s="40"/>
      <c r="N387" s="40"/>
      <c r="O387" s="40"/>
      <c r="P387" s="40"/>
      <c r="Q387" s="40"/>
      <c r="R387" s="40"/>
      <c r="S387" s="40"/>
    </row>
    <row r="388" spans="1:19">
      <c r="A388" s="40"/>
      <c r="B388" s="40"/>
      <c r="C388" s="40"/>
      <c r="D388" s="40"/>
      <c r="E388" s="40"/>
      <c r="F388" s="40"/>
      <c r="G388" s="40"/>
      <c r="H388" s="40"/>
      <c r="I388" s="40"/>
      <c r="J388" s="40"/>
      <c r="K388" s="40"/>
      <c r="L388" s="40"/>
      <c r="M388" s="40"/>
      <c r="N388" s="40"/>
      <c r="O388" s="40"/>
      <c r="P388" s="40"/>
      <c r="Q388" s="40"/>
      <c r="R388" s="40"/>
      <c r="S388" s="40"/>
    </row>
    <row r="389" spans="1:19">
      <c r="A389" s="40"/>
      <c r="B389" s="40"/>
      <c r="C389" s="40"/>
      <c r="D389" s="40"/>
      <c r="E389" s="40"/>
      <c r="F389" s="40"/>
      <c r="G389" s="40"/>
      <c r="H389" s="40"/>
      <c r="I389" s="40"/>
      <c r="J389" s="40"/>
      <c r="K389" s="40"/>
      <c r="L389" s="40"/>
      <c r="M389" s="40"/>
      <c r="N389" s="40"/>
      <c r="O389" s="40"/>
      <c r="P389" s="40"/>
      <c r="Q389" s="40"/>
      <c r="R389" s="40"/>
      <c r="S389" s="40"/>
    </row>
    <row r="390" spans="1:19">
      <c r="A390" s="40"/>
      <c r="B390" s="40"/>
      <c r="C390" s="40"/>
      <c r="D390" s="40"/>
      <c r="E390" s="40"/>
      <c r="F390" s="40"/>
      <c r="G390" s="40"/>
      <c r="H390" s="40"/>
      <c r="I390" s="40"/>
      <c r="J390" s="40"/>
      <c r="K390" s="40"/>
      <c r="L390" s="40"/>
      <c r="M390" s="40"/>
      <c r="N390" s="40"/>
      <c r="O390" s="40"/>
      <c r="P390" s="40"/>
      <c r="Q390" s="40"/>
      <c r="R390" s="40"/>
      <c r="S390" s="40"/>
    </row>
    <row r="391" spans="1:19">
      <c r="A391" s="40"/>
      <c r="B391" s="40"/>
      <c r="C391" s="40"/>
      <c r="D391" s="40"/>
      <c r="E391" s="40"/>
      <c r="F391" s="40"/>
      <c r="G391" s="40"/>
      <c r="H391" s="40"/>
      <c r="I391" s="40"/>
      <c r="J391" s="40"/>
      <c r="K391" s="40"/>
      <c r="L391" s="40"/>
      <c r="M391" s="40"/>
      <c r="N391" s="40"/>
      <c r="O391" s="40"/>
      <c r="P391" s="40"/>
      <c r="Q391" s="40"/>
      <c r="R391" s="40"/>
      <c r="S391" s="40"/>
    </row>
    <row r="392" spans="1:19">
      <c r="A392" s="40"/>
      <c r="B392" s="40"/>
      <c r="C392" s="40"/>
      <c r="D392" s="40"/>
      <c r="E392" s="40"/>
      <c r="F392" s="40"/>
      <c r="G392" s="40"/>
      <c r="H392" s="40"/>
      <c r="I392" s="40"/>
      <c r="J392" s="40"/>
      <c r="K392" s="40"/>
      <c r="L392" s="40"/>
      <c r="M392" s="40"/>
      <c r="N392" s="40"/>
      <c r="O392" s="40"/>
      <c r="P392" s="40"/>
      <c r="Q392" s="40"/>
      <c r="R392" s="40"/>
      <c r="S392" s="40"/>
    </row>
    <row r="393" spans="1:19">
      <c r="A393" s="40"/>
      <c r="B393" s="40"/>
      <c r="C393" s="40"/>
      <c r="D393" s="40"/>
      <c r="E393" s="40"/>
      <c r="F393" s="40"/>
      <c r="G393" s="40"/>
      <c r="H393" s="40"/>
      <c r="I393" s="40"/>
      <c r="J393" s="40"/>
      <c r="K393" s="40"/>
      <c r="L393" s="40"/>
      <c r="M393" s="40"/>
      <c r="N393" s="40"/>
      <c r="O393" s="40"/>
      <c r="P393" s="40"/>
      <c r="Q393" s="40"/>
      <c r="R393" s="40"/>
      <c r="S393" s="40"/>
    </row>
    <row r="394" spans="1:19">
      <c r="A394" s="40"/>
      <c r="B394" s="40"/>
      <c r="C394" s="40"/>
      <c r="D394" s="40"/>
      <c r="E394" s="40"/>
      <c r="F394" s="40"/>
      <c r="G394" s="40"/>
      <c r="H394" s="40"/>
      <c r="I394" s="40"/>
      <c r="J394" s="40"/>
      <c r="K394" s="40"/>
      <c r="L394" s="40"/>
      <c r="M394" s="40"/>
      <c r="N394" s="40"/>
      <c r="O394" s="40"/>
      <c r="P394" s="40"/>
      <c r="Q394" s="40"/>
      <c r="R394" s="40"/>
      <c r="S394" s="40"/>
    </row>
    <row r="395" spans="1:19">
      <c r="A395" s="40"/>
      <c r="B395" s="40"/>
      <c r="C395" s="40"/>
      <c r="D395" s="40"/>
      <c r="E395" s="40"/>
      <c r="F395" s="40"/>
      <c r="G395" s="40"/>
      <c r="H395" s="40"/>
      <c r="I395" s="40"/>
      <c r="J395" s="40"/>
      <c r="K395" s="40"/>
      <c r="L395" s="40"/>
      <c r="M395" s="40"/>
      <c r="N395" s="40"/>
      <c r="O395" s="40"/>
      <c r="P395" s="40"/>
      <c r="Q395" s="40"/>
      <c r="R395" s="40"/>
      <c r="S395" s="40"/>
    </row>
    <row r="396" spans="1:19">
      <c r="A396" s="40"/>
      <c r="B396" s="40"/>
      <c r="C396" s="40"/>
      <c r="D396" s="40"/>
      <c r="E396" s="40"/>
      <c r="F396" s="40"/>
      <c r="G396" s="40"/>
      <c r="H396" s="40"/>
      <c r="I396" s="40"/>
      <c r="J396" s="40"/>
      <c r="K396" s="40"/>
      <c r="L396" s="40"/>
      <c r="M396" s="40"/>
      <c r="N396" s="40"/>
      <c r="O396" s="40"/>
      <c r="P396" s="40"/>
      <c r="Q396" s="40"/>
      <c r="R396" s="40"/>
      <c r="S396" s="40"/>
    </row>
    <row r="397" spans="1:19">
      <c r="A397" s="40"/>
      <c r="B397" s="40"/>
      <c r="C397" s="40"/>
      <c r="D397" s="40"/>
      <c r="E397" s="40"/>
      <c r="F397" s="40"/>
      <c r="G397" s="40"/>
      <c r="H397" s="40"/>
      <c r="I397" s="40"/>
      <c r="J397" s="40"/>
      <c r="K397" s="40"/>
      <c r="L397" s="40"/>
      <c r="M397" s="40"/>
      <c r="N397" s="40"/>
      <c r="O397" s="40"/>
      <c r="P397" s="40"/>
      <c r="Q397" s="40"/>
      <c r="R397" s="40"/>
      <c r="S397" s="40"/>
    </row>
    <row r="398" spans="1:19">
      <c r="A398" s="40"/>
      <c r="B398" s="40"/>
      <c r="C398" s="40"/>
      <c r="D398" s="40"/>
      <c r="E398" s="40"/>
      <c r="F398" s="40"/>
      <c r="G398" s="40"/>
      <c r="H398" s="40"/>
      <c r="I398" s="40"/>
      <c r="J398" s="40"/>
      <c r="K398" s="40"/>
      <c r="L398" s="40"/>
      <c r="M398" s="40"/>
      <c r="N398" s="40"/>
      <c r="O398" s="40"/>
      <c r="P398" s="40"/>
      <c r="Q398" s="40"/>
      <c r="R398" s="40"/>
      <c r="S398" s="40"/>
    </row>
    <row r="399" spans="1:19">
      <c r="A399" s="40"/>
      <c r="B399" s="40"/>
      <c r="C399" s="40"/>
      <c r="D399" s="40"/>
      <c r="E399" s="40"/>
      <c r="F399" s="40"/>
      <c r="G399" s="40"/>
      <c r="H399" s="40"/>
      <c r="I399" s="40"/>
      <c r="J399" s="40"/>
      <c r="K399" s="40"/>
      <c r="L399" s="40"/>
      <c r="M399" s="40"/>
      <c r="N399" s="40"/>
      <c r="O399" s="40"/>
      <c r="P399" s="40"/>
      <c r="Q399" s="40"/>
      <c r="R399" s="40"/>
      <c r="S399" s="40"/>
    </row>
    <row r="400" spans="1:19">
      <c r="A400" s="40"/>
      <c r="B400" s="40"/>
      <c r="C400" s="40"/>
      <c r="D400" s="40"/>
      <c r="E400" s="40"/>
      <c r="F400" s="40"/>
      <c r="G400" s="40"/>
      <c r="H400" s="40"/>
      <c r="I400" s="40"/>
      <c r="J400" s="40"/>
      <c r="K400" s="40"/>
      <c r="L400" s="40"/>
      <c r="M400" s="40"/>
      <c r="N400" s="40"/>
      <c r="O400" s="40"/>
      <c r="P400" s="40"/>
      <c r="Q400" s="40"/>
      <c r="R400" s="40"/>
      <c r="S400" s="40"/>
    </row>
    <row r="401" spans="1:19">
      <c r="A401" s="40"/>
      <c r="B401" s="40"/>
      <c r="C401" s="40"/>
      <c r="D401" s="40"/>
      <c r="E401" s="40"/>
      <c r="F401" s="40"/>
      <c r="G401" s="40"/>
      <c r="H401" s="40"/>
      <c r="I401" s="40"/>
      <c r="J401" s="40"/>
      <c r="K401" s="40"/>
      <c r="L401" s="40"/>
      <c r="M401" s="40"/>
      <c r="N401" s="40"/>
      <c r="O401" s="40"/>
      <c r="P401" s="40"/>
      <c r="Q401" s="40"/>
      <c r="R401" s="40"/>
      <c r="S401" s="40"/>
    </row>
    <row r="402" spans="1:19">
      <c r="A402" s="40"/>
      <c r="B402" s="40"/>
      <c r="C402" s="40"/>
      <c r="D402" s="40"/>
      <c r="E402" s="40"/>
      <c r="F402" s="40"/>
      <c r="G402" s="40"/>
      <c r="H402" s="40"/>
      <c r="I402" s="40"/>
      <c r="J402" s="40"/>
      <c r="K402" s="40"/>
      <c r="L402" s="40"/>
      <c r="M402" s="40"/>
      <c r="N402" s="40"/>
      <c r="O402" s="40"/>
      <c r="P402" s="40"/>
      <c r="Q402" s="40"/>
      <c r="R402" s="40"/>
      <c r="S402" s="40"/>
    </row>
    <row r="403" spans="1:19">
      <c r="A403" s="40"/>
      <c r="B403" s="40"/>
      <c r="C403" s="40"/>
      <c r="D403" s="40"/>
      <c r="E403" s="40"/>
      <c r="F403" s="40"/>
      <c r="G403" s="40"/>
      <c r="H403" s="40"/>
      <c r="I403" s="40"/>
      <c r="J403" s="40"/>
      <c r="K403" s="40"/>
      <c r="L403" s="40"/>
      <c r="M403" s="40"/>
      <c r="N403" s="40"/>
      <c r="O403" s="40"/>
      <c r="P403" s="40"/>
      <c r="Q403" s="40"/>
      <c r="R403" s="40"/>
      <c r="S403" s="40"/>
    </row>
    <row r="404" spans="1:19">
      <c r="A404" s="40"/>
      <c r="B404" s="40"/>
      <c r="C404" s="40"/>
      <c r="D404" s="40"/>
      <c r="E404" s="40"/>
      <c r="F404" s="40"/>
      <c r="G404" s="40"/>
      <c r="H404" s="40"/>
      <c r="I404" s="40"/>
      <c r="J404" s="40"/>
      <c r="K404" s="40"/>
      <c r="L404" s="40"/>
      <c r="M404" s="40"/>
      <c r="N404" s="40"/>
      <c r="O404" s="40"/>
      <c r="P404" s="40"/>
      <c r="Q404" s="40"/>
      <c r="R404" s="40"/>
      <c r="S404" s="40"/>
    </row>
    <row r="405" spans="1:19">
      <c r="A405" s="40"/>
      <c r="B405" s="40"/>
      <c r="C405" s="40"/>
      <c r="D405" s="40"/>
      <c r="E405" s="40"/>
      <c r="F405" s="40"/>
      <c r="G405" s="40"/>
      <c r="H405" s="40"/>
      <c r="I405" s="40"/>
      <c r="J405" s="40"/>
      <c r="K405" s="40"/>
      <c r="L405" s="40"/>
      <c r="M405" s="40"/>
      <c r="N405" s="40"/>
      <c r="O405" s="40"/>
      <c r="P405" s="40"/>
      <c r="Q405" s="40"/>
      <c r="R405" s="40"/>
      <c r="S405" s="40"/>
    </row>
    <row r="406" spans="1:19">
      <c r="A406" s="40"/>
      <c r="B406" s="40"/>
      <c r="C406" s="40"/>
      <c r="D406" s="40"/>
      <c r="E406" s="40"/>
      <c r="F406" s="40"/>
      <c r="G406" s="40"/>
      <c r="H406" s="40"/>
      <c r="I406" s="40"/>
      <c r="J406" s="40"/>
      <c r="K406" s="40"/>
      <c r="L406" s="40"/>
      <c r="M406" s="40"/>
      <c r="N406" s="40"/>
      <c r="O406" s="40"/>
      <c r="P406" s="40"/>
      <c r="Q406" s="40"/>
      <c r="R406" s="40"/>
      <c r="S406" s="40"/>
    </row>
    <row r="407" spans="1:19">
      <c r="A407" s="40"/>
      <c r="B407" s="40"/>
      <c r="C407" s="40"/>
      <c r="D407" s="40"/>
      <c r="E407" s="40"/>
      <c r="F407" s="40"/>
      <c r="G407" s="40"/>
      <c r="H407" s="40"/>
      <c r="I407" s="40"/>
      <c r="J407" s="40"/>
      <c r="K407" s="40"/>
      <c r="L407" s="40"/>
      <c r="M407" s="40"/>
      <c r="N407" s="40"/>
      <c r="O407" s="40"/>
      <c r="P407" s="40"/>
      <c r="Q407" s="40"/>
      <c r="R407" s="40"/>
      <c r="S407" s="40"/>
    </row>
    <row r="408" spans="1:19">
      <c r="A408" s="40"/>
      <c r="B408" s="40"/>
      <c r="C408" s="40"/>
      <c r="D408" s="40"/>
      <c r="E408" s="40"/>
      <c r="F408" s="40"/>
      <c r="G408" s="40"/>
      <c r="H408" s="40"/>
      <c r="I408" s="40"/>
      <c r="J408" s="40"/>
      <c r="K408" s="40"/>
      <c r="L408" s="40"/>
      <c r="M408" s="40"/>
      <c r="N408" s="40"/>
      <c r="O408" s="40"/>
      <c r="P408" s="40"/>
      <c r="Q408" s="40"/>
      <c r="R408" s="40"/>
      <c r="S408" s="40"/>
    </row>
    <row r="409" spans="1:19">
      <c r="A409" s="40"/>
      <c r="B409" s="40"/>
      <c r="C409" s="40"/>
      <c r="D409" s="40"/>
      <c r="E409" s="40"/>
      <c r="F409" s="40"/>
      <c r="G409" s="40"/>
      <c r="H409" s="40"/>
      <c r="I409" s="40"/>
      <c r="J409" s="40"/>
      <c r="K409" s="40"/>
      <c r="L409" s="40"/>
      <c r="M409" s="40"/>
      <c r="N409" s="40"/>
      <c r="O409" s="40"/>
      <c r="P409" s="40"/>
      <c r="Q409" s="40"/>
      <c r="R409" s="40"/>
      <c r="S409" s="40"/>
    </row>
    <row r="410" spans="1:19">
      <c r="A410" s="40"/>
      <c r="B410" s="40"/>
      <c r="C410" s="40"/>
      <c r="D410" s="40"/>
      <c r="E410" s="40"/>
      <c r="F410" s="40"/>
      <c r="G410" s="40"/>
      <c r="H410" s="40"/>
      <c r="I410" s="40"/>
      <c r="J410" s="40"/>
      <c r="K410" s="40"/>
      <c r="L410" s="40"/>
      <c r="M410" s="40"/>
      <c r="N410" s="40"/>
      <c r="O410" s="40"/>
      <c r="P410" s="40"/>
      <c r="Q410" s="40"/>
      <c r="R410" s="40"/>
      <c r="S410" s="40"/>
    </row>
    <row r="411" spans="1:19">
      <c r="A411" s="40"/>
      <c r="B411" s="40"/>
      <c r="C411" s="40"/>
      <c r="D411" s="40"/>
      <c r="E411" s="40"/>
      <c r="F411" s="40"/>
      <c r="G411" s="40"/>
      <c r="H411" s="40"/>
      <c r="I411" s="40"/>
      <c r="J411" s="40"/>
      <c r="K411" s="40"/>
      <c r="L411" s="40"/>
      <c r="M411" s="40"/>
      <c r="N411" s="40"/>
      <c r="O411" s="40"/>
      <c r="P411" s="40"/>
      <c r="Q411" s="40"/>
      <c r="R411" s="40"/>
      <c r="S411" s="40"/>
    </row>
    <row r="412" spans="1:19">
      <c r="A412" s="40"/>
      <c r="B412" s="40"/>
      <c r="C412" s="40"/>
      <c r="D412" s="40"/>
      <c r="E412" s="40"/>
      <c r="F412" s="40"/>
      <c r="G412" s="40"/>
      <c r="H412" s="40"/>
      <c r="I412" s="40"/>
      <c r="J412" s="40"/>
      <c r="K412" s="40"/>
      <c r="L412" s="40"/>
      <c r="M412" s="40"/>
      <c r="N412" s="40"/>
      <c r="O412" s="40"/>
      <c r="P412" s="40"/>
      <c r="Q412" s="40"/>
      <c r="R412" s="40"/>
      <c r="S412" s="40"/>
    </row>
    <row r="413" spans="1:19">
      <c r="A413" s="40"/>
      <c r="B413" s="40"/>
      <c r="C413" s="40"/>
      <c r="D413" s="40"/>
      <c r="E413" s="40"/>
      <c r="F413" s="40"/>
      <c r="G413" s="40"/>
      <c r="H413" s="40"/>
      <c r="I413" s="40"/>
      <c r="J413" s="40"/>
      <c r="K413" s="40"/>
      <c r="L413" s="40"/>
      <c r="M413" s="40"/>
      <c r="N413" s="40"/>
      <c r="O413" s="40"/>
      <c r="P413" s="40"/>
      <c r="Q413" s="40"/>
      <c r="R413" s="40"/>
      <c r="S413" s="40"/>
    </row>
    <row r="414" spans="1:19">
      <c r="A414" s="40"/>
      <c r="B414" s="40"/>
      <c r="C414" s="40"/>
      <c r="D414" s="40"/>
      <c r="E414" s="40"/>
      <c r="F414" s="40"/>
      <c r="G414" s="40"/>
      <c r="H414" s="40"/>
      <c r="I414" s="40"/>
      <c r="J414" s="40"/>
      <c r="K414" s="40"/>
      <c r="L414" s="40"/>
      <c r="M414" s="40"/>
      <c r="N414" s="40"/>
      <c r="O414" s="40"/>
      <c r="P414" s="40"/>
      <c r="Q414" s="40"/>
      <c r="R414" s="40"/>
      <c r="S414" s="40"/>
    </row>
    <row r="415" spans="1:19">
      <c r="A415" s="40"/>
      <c r="B415" s="40"/>
      <c r="C415" s="40"/>
      <c r="D415" s="40"/>
      <c r="E415" s="40"/>
      <c r="F415" s="40"/>
      <c r="G415" s="40"/>
      <c r="H415" s="40"/>
      <c r="I415" s="40"/>
      <c r="J415" s="40"/>
      <c r="K415" s="40"/>
      <c r="L415" s="40"/>
      <c r="M415" s="40"/>
      <c r="N415" s="40"/>
      <c r="O415" s="40"/>
      <c r="P415" s="40"/>
      <c r="Q415" s="40"/>
      <c r="R415" s="40"/>
      <c r="S415" s="40"/>
    </row>
    <row r="416" spans="1:19">
      <c r="A416" s="40"/>
      <c r="B416" s="40"/>
      <c r="C416" s="40"/>
      <c r="D416" s="40"/>
      <c r="E416" s="40"/>
      <c r="F416" s="40"/>
      <c r="G416" s="40"/>
      <c r="H416" s="40"/>
      <c r="I416" s="40"/>
      <c r="J416" s="40"/>
      <c r="K416" s="40"/>
      <c r="L416" s="40"/>
      <c r="M416" s="40"/>
      <c r="N416" s="40"/>
      <c r="O416" s="40"/>
      <c r="P416" s="40"/>
      <c r="Q416" s="40"/>
      <c r="R416" s="40"/>
      <c r="S416" s="40"/>
    </row>
    <row r="417" spans="1:19">
      <c r="A417" s="40"/>
      <c r="B417" s="40"/>
      <c r="C417" s="40"/>
      <c r="D417" s="40"/>
      <c r="E417" s="40"/>
      <c r="F417" s="40"/>
      <c r="G417" s="40"/>
      <c r="H417" s="40"/>
      <c r="I417" s="40"/>
      <c r="J417" s="40"/>
      <c r="K417" s="40"/>
      <c r="L417" s="40"/>
      <c r="M417" s="40"/>
      <c r="N417" s="40"/>
      <c r="O417" s="40"/>
      <c r="P417" s="40"/>
      <c r="Q417" s="40"/>
      <c r="R417" s="40"/>
      <c r="S417" s="40"/>
    </row>
    <row r="418" spans="1:19">
      <c r="A418" s="40"/>
      <c r="B418" s="40"/>
      <c r="C418" s="40"/>
      <c r="D418" s="40"/>
      <c r="E418" s="40"/>
      <c r="F418" s="40"/>
      <c r="G418" s="40"/>
      <c r="H418" s="40"/>
      <c r="I418" s="40"/>
      <c r="J418" s="40"/>
      <c r="K418" s="40"/>
      <c r="L418" s="40"/>
      <c r="M418" s="40"/>
      <c r="N418" s="40"/>
      <c r="O418" s="40"/>
      <c r="P418" s="40"/>
      <c r="Q418" s="40"/>
      <c r="R418" s="40"/>
      <c r="S418" s="40"/>
    </row>
    <row r="419" spans="1:19">
      <c r="A419" s="40"/>
      <c r="B419" s="40"/>
      <c r="C419" s="40"/>
      <c r="D419" s="40"/>
      <c r="E419" s="40"/>
      <c r="F419" s="40"/>
      <c r="G419" s="40"/>
      <c r="H419" s="40"/>
      <c r="I419" s="40"/>
      <c r="J419" s="40"/>
      <c r="K419" s="40"/>
      <c r="L419" s="40"/>
      <c r="M419" s="40"/>
      <c r="N419" s="40"/>
      <c r="O419" s="40"/>
      <c r="P419" s="40"/>
      <c r="Q419" s="40"/>
      <c r="R419" s="40"/>
      <c r="S419" s="40"/>
    </row>
    <row r="420" spans="1:19">
      <c r="A420" s="40"/>
      <c r="B420" s="40"/>
      <c r="C420" s="40"/>
      <c r="D420" s="40"/>
      <c r="E420" s="40"/>
      <c r="F420" s="40"/>
      <c r="G420" s="40"/>
      <c r="H420" s="40"/>
      <c r="I420" s="40"/>
      <c r="J420" s="40"/>
      <c r="K420" s="40"/>
      <c r="L420" s="40"/>
      <c r="M420" s="40"/>
      <c r="N420" s="40"/>
      <c r="O420" s="40"/>
      <c r="P420" s="40"/>
      <c r="Q420" s="40"/>
      <c r="R420" s="40"/>
      <c r="S420" s="40"/>
    </row>
    <row r="421" spans="1:19">
      <c r="A421" s="40"/>
      <c r="B421" s="40"/>
      <c r="C421" s="40"/>
      <c r="D421" s="40"/>
      <c r="E421" s="40"/>
      <c r="F421" s="40"/>
      <c r="G421" s="40"/>
      <c r="H421" s="40"/>
      <c r="I421" s="40"/>
      <c r="J421" s="40"/>
      <c r="K421" s="40"/>
      <c r="L421" s="40"/>
      <c r="M421" s="40"/>
      <c r="N421" s="40"/>
      <c r="O421" s="40"/>
      <c r="P421" s="40"/>
      <c r="Q421" s="40"/>
      <c r="R421" s="40"/>
      <c r="S421" s="40"/>
    </row>
    <row r="422" spans="1:19">
      <c r="A422" s="40"/>
      <c r="B422" s="40"/>
      <c r="C422" s="40"/>
      <c r="D422" s="40"/>
      <c r="E422" s="40"/>
      <c r="F422" s="40"/>
      <c r="G422" s="40"/>
      <c r="H422" s="40"/>
      <c r="I422" s="40"/>
      <c r="J422" s="40"/>
      <c r="K422" s="40"/>
      <c r="L422" s="40"/>
      <c r="M422" s="40"/>
      <c r="N422" s="40"/>
      <c r="O422" s="40"/>
      <c r="P422" s="40"/>
      <c r="Q422" s="40"/>
      <c r="R422" s="40"/>
      <c r="S422" s="40"/>
    </row>
    <row r="423" spans="1:19">
      <c r="A423" s="40"/>
      <c r="B423" s="40"/>
      <c r="C423" s="40"/>
      <c r="D423" s="40"/>
      <c r="E423" s="40"/>
      <c r="F423" s="40"/>
      <c r="G423" s="40"/>
      <c r="H423" s="40"/>
      <c r="I423" s="40"/>
      <c r="J423" s="40"/>
      <c r="K423" s="40"/>
      <c r="L423" s="40"/>
      <c r="M423" s="40"/>
      <c r="N423" s="40"/>
      <c r="O423" s="40"/>
      <c r="P423" s="40"/>
      <c r="Q423" s="40"/>
      <c r="R423" s="40"/>
      <c r="S423" s="40"/>
    </row>
    <row r="424" spans="1:19">
      <c r="A424" s="40"/>
      <c r="B424" s="40"/>
      <c r="C424" s="40"/>
      <c r="D424" s="40"/>
      <c r="E424" s="40"/>
      <c r="F424" s="40"/>
      <c r="G424" s="40"/>
      <c r="H424" s="40"/>
      <c r="I424" s="40"/>
      <c r="J424" s="40"/>
      <c r="K424" s="40"/>
      <c r="L424" s="40"/>
      <c r="M424" s="40"/>
      <c r="N424" s="40"/>
      <c r="O424" s="40"/>
      <c r="P424" s="40"/>
      <c r="Q424" s="40"/>
      <c r="R424" s="40"/>
      <c r="S424" s="40"/>
    </row>
    <row r="425" spans="1:19">
      <c r="A425" s="40"/>
      <c r="B425" s="40"/>
      <c r="C425" s="40"/>
      <c r="D425" s="40"/>
      <c r="E425" s="40"/>
      <c r="F425" s="40"/>
      <c r="G425" s="40"/>
      <c r="H425" s="40"/>
      <c r="I425" s="40"/>
      <c r="J425" s="40"/>
      <c r="K425" s="40"/>
      <c r="L425" s="40"/>
      <c r="M425" s="40"/>
      <c r="N425" s="40"/>
      <c r="O425" s="40"/>
      <c r="P425" s="40"/>
      <c r="Q425" s="40"/>
      <c r="R425" s="40"/>
      <c r="S425" s="40"/>
    </row>
    <row r="426" spans="1:19">
      <c r="A426" s="40"/>
      <c r="B426" s="40"/>
      <c r="C426" s="40"/>
      <c r="D426" s="40"/>
      <c r="E426" s="40"/>
      <c r="F426" s="40"/>
      <c r="G426" s="40"/>
      <c r="H426" s="40"/>
      <c r="I426" s="40"/>
      <c r="J426" s="40"/>
      <c r="K426" s="40"/>
      <c r="L426" s="40"/>
      <c r="M426" s="40"/>
      <c r="N426" s="40"/>
      <c r="O426" s="40"/>
      <c r="P426" s="40"/>
      <c r="Q426" s="40"/>
      <c r="R426" s="40"/>
      <c r="S426" s="40"/>
    </row>
    <row r="427" spans="1:19">
      <c r="A427" s="40"/>
      <c r="B427" s="40"/>
      <c r="C427" s="40"/>
      <c r="D427" s="40"/>
      <c r="E427" s="40"/>
      <c r="F427" s="40"/>
      <c r="G427" s="40"/>
      <c r="H427" s="40"/>
      <c r="I427" s="40"/>
      <c r="J427" s="40"/>
      <c r="K427" s="40"/>
      <c r="L427" s="40"/>
      <c r="M427" s="40"/>
      <c r="N427" s="40"/>
      <c r="O427" s="40"/>
      <c r="P427" s="40"/>
      <c r="Q427" s="40"/>
      <c r="R427" s="40"/>
      <c r="S427" s="40"/>
    </row>
    <row r="428" spans="1:19">
      <c r="A428" s="40"/>
      <c r="B428" s="40"/>
      <c r="C428" s="40"/>
      <c r="D428" s="40"/>
      <c r="E428" s="40"/>
      <c r="F428" s="40"/>
      <c r="G428" s="40"/>
      <c r="H428" s="40"/>
      <c r="I428" s="40"/>
      <c r="J428" s="40"/>
      <c r="K428" s="40"/>
      <c r="L428" s="40"/>
      <c r="M428" s="40"/>
      <c r="N428" s="40"/>
      <c r="O428" s="40"/>
      <c r="P428" s="40"/>
      <c r="Q428" s="40"/>
      <c r="R428" s="40"/>
      <c r="S428" s="40"/>
    </row>
    <row r="429" spans="1:19">
      <c r="A429" s="40"/>
      <c r="B429" s="40"/>
      <c r="C429" s="40"/>
      <c r="D429" s="40"/>
      <c r="E429" s="40"/>
      <c r="F429" s="40"/>
      <c r="G429" s="40"/>
      <c r="H429" s="40"/>
      <c r="I429" s="40"/>
      <c r="J429" s="40"/>
      <c r="K429" s="40"/>
      <c r="L429" s="40"/>
      <c r="M429" s="40"/>
      <c r="N429" s="40"/>
      <c r="O429" s="40"/>
      <c r="P429" s="40"/>
      <c r="Q429" s="40"/>
      <c r="R429" s="40"/>
      <c r="S429" s="40"/>
    </row>
    <row r="430" spans="1:19">
      <c r="A430" s="40"/>
      <c r="B430" s="40"/>
      <c r="C430" s="40"/>
      <c r="D430" s="40"/>
      <c r="E430" s="40"/>
      <c r="F430" s="40"/>
      <c r="G430" s="40"/>
      <c r="H430" s="40"/>
      <c r="I430" s="40"/>
      <c r="J430" s="40"/>
      <c r="K430" s="40"/>
      <c r="L430" s="40"/>
      <c r="M430" s="40"/>
      <c r="N430" s="40"/>
      <c r="O430" s="40"/>
      <c r="P430" s="40"/>
      <c r="Q430" s="40"/>
      <c r="R430" s="40"/>
      <c r="S430" s="40"/>
    </row>
    <row r="431" spans="1:19">
      <c r="A431" s="40"/>
      <c r="B431" s="40"/>
      <c r="C431" s="40"/>
      <c r="D431" s="40"/>
      <c r="E431" s="40"/>
      <c r="F431" s="40"/>
      <c r="G431" s="40"/>
      <c r="H431" s="40"/>
      <c r="I431" s="40"/>
      <c r="J431" s="40"/>
      <c r="K431" s="40"/>
      <c r="L431" s="40"/>
      <c r="M431" s="40"/>
      <c r="N431" s="40"/>
      <c r="O431" s="40"/>
      <c r="P431" s="40"/>
      <c r="Q431" s="40"/>
      <c r="R431" s="40"/>
      <c r="S431" s="40"/>
    </row>
    <row r="432" spans="1:19">
      <c r="A432" s="40"/>
      <c r="B432" s="40"/>
      <c r="C432" s="40"/>
      <c r="D432" s="40"/>
      <c r="E432" s="40"/>
      <c r="F432" s="40"/>
      <c r="G432" s="40"/>
      <c r="H432" s="40"/>
      <c r="I432" s="40"/>
      <c r="J432" s="40"/>
      <c r="K432" s="40"/>
      <c r="L432" s="40"/>
      <c r="M432" s="40"/>
      <c r="N432" s="40"/>
      <c r="O432" s="40"/>
      <c r="P432" s="40"/>
      <c r="Q432" s="40"/>
      <c r="R432" s="40"/>
      <c r="S432" s="40"/>
    </row>
    <row r="433" spans="1:19">
      <c r="A433" s="40"/>
      <c r="B433" s="40"/>
      <c r="C433" s="40"/>
      <c r="D433" s="40"/>
      <c r="E433" s="40"/>
      <c r="F433" s="40"/>
      <c r="G433" s="40"/>
      <c r="H433" s="40"/>
      <c r="I433" s="40"/>
      <c r="J433" s="40"/>
      <c r="K433" s="40"/>
      <c r="L433" s="40"/>
      <c r="M433" s="40"/>
      <c r="N433" s="40"/>
      <c r="O433" s="40"/>
      <c r="P433" s="40"/>
      <c r="Q433" s="40"/>
      <c r="R433" s="40"/>
      <c r="S433" s="40"/>
    </row>
    <row r="434" spans="1:19">
      <c r="A434" s="40"/>
      <c r="B434" s="40"/>
      <c r="C434" s="40"/>
      <c r="D434" s="40"/>
      <c r="E434" s="40"/>
      <c r="F434" s="40"/>
      <c r="G434" s="40"/>
      <c r="H434" s="40"/>
      <c r="I434" s="40"/>
      <c r="J434" s="40"/>
      <c r="K434" s="40"/>
      <c r="L434" s="40"/>
      <c r="M434" s="40"/>
      <c r="N434" s="40"/>
      <c r="O434" s="40"/>
      <c r="P434" s="40"/>
      <c r="Q434" s="40"/>
      <c r="R434" s="40"/>
      <c r="S434" s="40"/>
    </row>
    <row r="435" spans="1:19">
      <c r="A435" s="40"/>
      <c r="B435" s="40"/>
      <c r="C435" s="40"/>
      <c r="D435" s="40"/>
      <c r="E435" s="40"/>
      <c r="F435" s="40"/>
      <c r="G435" s="40"/>
      <c r="H435" s="40"/>
      <c r="I435" s="40"/>
      <c r="J435" s="40"/>
      <c r="K435" s="40"/>
      <c r="L435" s="40"/>
      <c r="M435" s="40"/>
      <c r="N435" s="40"/>
      <c r="O435" s="40"/>
      <c r="P435" s="40"/>
      <c r="Q435" s="40"/>
      <c r="R435" s="40"/>
      <c r="S435" s="40"/>
    </row>
    <row r="436" spans="1:19">
      <c r="A436" s="40"/>
      <c r="B436" s="40"/>
      <c r="C436" s="40"/>
      <c r="D436" s="40"/>
      <c r="E436" s="40"/>
      <c r="F436" s="40"/>
      <c r="G436" s="40"/>
      <c r="H436" s="40"/>
      <c r="I436" s="40"/>
      <c r="J436" s="40"/>
      <c r="K436" s="40"/>
      <c r="L436" s="40"/>
      <c r="M436" s="40"/>
      <c r="N436" s="40"/>
      <c r="O436" s="40"/>
      <c r="P436" s="40"/>
      <c r="Q436" s="40"/>
      <c r="R436" s="40"/>
      <c r="S436" s="40"/>
    </row>
    <row r="437" spans="1:19">
      <c r="A437" s="40"/>
      <c r="B437" s="40"/>
      <c r="C437" s="40"/>
      <c r="D437" s="40"/>
      <c r="E437" s="40"/>
      <c r="F437" s="40"/>
      <c r="G437" s="40"/>
      <c r="H437" s="40"/>
      <c r="I437" s="40"/>
      <c r="J437" s="40"/>
      <c r="K437" s="40"/>
      <c r="L437" s="40"/>
      <c r="M437" s="40"/>
      <c r="N437" s="40"/>
      <c r="O437" s="40"/>
      <c r="P437" s="40"/>
      <c r="Q437" s="40"/>
      <c r="R437" s="40"/>
      <c r="S437" s="40"/>
    </row>
    <row r="438" spans="1:19">
      <c r="A438" s="40"/>
      <c r="B438" s="40"/>
      <c r="C438" s="40"/>
      <c r="D438" s="40"/>
      <c r="E438" s="40"/>
      <c r="F438" s="40"/>
      <c r="G438" s="40"/>
      <c r="H438" s="40"/>
      <c r="I438" s="40"/>
      <c r="J438" s="40"/>
      <c r="K438" s="40"/>
      <c r="L438" s="40"/>
      <c r="M438" s="40"/>
      <c r="N438" s="40"/>
      <c r="O438" s="40"/>
      <c r="P438" s="40"/>
      <c r="Q438" s="40"/>
      <c r="R438" s="40"/>
      <c r="S438" s="40"/>
    </row>
    <row r="439" spans="1:19">
      <c r="A439" s="40"/>
      <c r="B439" s="40"/>
      <c r="C439" s="40"/>
      <c r="D439" s="40"/>
      <c r="E439" s="40"/>
      <c r="F439" s="40"/>
      <c r="G439" s="40"/>
      <c r="H439" s="40"/>
      <c r="I439" s="40"/>
      <c r="J439" s="40"/>
      <c r="K439" s="40"/>
      <c r="L439" s="40"/>
      <c r="M439" s="40"/>
      <c r="N439" s="40"/>
      <c r="O439" s="40"/>
      <c r="P439" s="40"/>
      <c r="Q439" s="40"/>
      <c r="R439" s="40"/>
      <c r="S439" s="40"/>
    </row>
    <row r="440" spans="1:19">
      <c r="A440" s="40"/>
      <c r="B440" s="40"/>
      <c r="C440" s="40"/>
      <c r="D440" s="40"/>
      <c r="E440" s="40"/>
      <c r="F440" s="40"/>
      <c r="G440" s="40"/>
      <c r="H440" s="40"/>
      <c r="I440" s="40"/>
      <c r="J440" s="40"/>
      <c r="K440" s="40"/>
      <c r="L440" s="40"/>
      <c r="M440" s="40"/>
      <c r="N440" s="40"/>
      <c r="O440" s="40"/>
      <c r="P440" s="40"/>
      <c r="Q440" s="40"/>
      <c r="R440" s="40"/>
      <c r="S440" s="40"/>
    </row>
    <row r="441" spans="1:19">
      <c r="A441" s="40"/>
      <c r="B441" s="40"/>
      <c r="C441" s="40"/>
      <c r="D441" s="40"/>
      <c r="E441" s="40"/>
      <c r="F441" s="40"/>
      <c r="G441" s="40"/>
      <c r="H441" s="40"/>
      <c r="I441" s="40"/>
      <c r="J441" s="40"/>
      <c r="K441" s="40"/>
      <c r="L441" s="40"/>
      <c r="M441" s="40"/>
      <c r="N441" s="40"/>
      <c r="O441" s="40"/>
      <c r="P441" s="40"/>
      <c r="Q441" s="40"/>
      <c r="R441" s="40"/>
      <c r="S441" s="40"/>
    </row>
    <row r="442" spans="1:19">
      <c r="A442" s="40"/>
      <c r="B442" s="40"/>
      <c r="C442" s="40"/>
      <c r="D442" s="40"/>
      <c r="E442" s="40"/>
      <c r="F442" s="40"/>
      <c r="G442" s="40"/>
      <c r="H442" s="40"/>
      <c r="I442" s="40"/>
      <c r="J442" s="40"/>
      <c r="K442" s="40"/>
      <c r="L442" s="40"/>
      <c r="M442" s="40"/>
      <c r="N442" s="40"/>
      <c r="O442" s="40"/>
      <c r="P442" s="40"/>
      <c r="Q442" s="40"/>
      <c r="R442" s="40"/>
      <c r="S442" s="40"/>
    </row>
    <row r="443" spans="1:19">
      <c r="A443" s="40"/>
      <c r="B443" s="40"/>
      <c r="C443" s="40"/>
      <c r="D443" s="40"/>
      <c r="E443" s="40"/>
      <c r="F443" s="40"/>
      <c r="G443" s="40"/>
      <c r="H443" s="40"/>
      <c r="I443" s="40"/>
      <c r="J443" s="40"/>
      <c r="K443" s="40"/>
      <c r="L443" s="40"/>
      <c r="M443" s="40"/>
      <c r="N443" s="40"/>
      <c r="O443" s="40"/>
      <c r="P443" s="40"/>
      <c r="Q443" s="40"/>
      <c r="R443" s="40"/>
      <c r="S443" s="40"/>
    </row>
    <row r="444" spans="1:19">
      <c r="A444" s="40"/>
      <c r="B444" s="40"/>
      <c r="C444" s="40"/>
      <c r="D444" s="40"/>
      <c r="E444" s="40"/>
      <c r="F444" s="40"/>
      <c r="G444" s="40"/>
      <c r="H444" s="40"/>
      <c r="I444" s="40"/>
      <c r="J444" s="40"/>
      <c r="K444" s="40"/>
      <c r="L444" s="40"/>
      <c r="M444" s="40"/>
      <c r="N444" s="40"/>
      <c r="O444" s="40"/>
      <c r="P444" s="40"/>
      <c r="Q444" s="40"/>
      <c r="R444" s="40"/>
      <c r="S444" s="40"/>
    </row>
    <row r="445" spans="1:19">
      <c r="A445" s="40"/>
      <c r="B445" s="40"/>
      <c r="C445" s="40"/>
      <c r="D445" s="40"/>
      <c r="E445" s="40"/>
      <c r="F445" s="40"/>
      <c r="G445" s="40"/>
      <c r="H445" s="40"/>
      <c r="I445" s="40"/>
      <c r="J445" s="40"/>
      <c r="K445" s="40"/>
      <c r="L445" s="40"/>
      <c r="M445" s="40"/>
      <c r="N445" s="40"/>
      <c r="O445" s="40"/>
      <c r="P445" s="40"/>
      <c r="Q445" s="40"/>
      <c r="R445" s="40"/>
      <c r="S445" s="40"/>
    </row>
    <row r="446" spans="1:19">
      <c r="A446" s="40"/>
      <c r="B446" s="40"/>
      <c r="C446" s="40"/>
      <c r="D446" s="40"/>
      <c r="E446" s="40"/>
      <c r="F446" s="40"/>
      <c r="G446" s="40"/>
      <c r="H446" s="40"/>
      <c r="I446" s="40"/>
      <c r="J446" s="40"/>
      <c r="K446" s="40"/>
      <c r="L446" s="40"/>
      <c r="M446" s="40"/>
      <c r="N446" s="40"/>
      <c r="O446" s="40"/>
      <c r="P446" s="40"/>
      <c r="Q446" s="40"/>
      <c r="R446" s="40"/>
      <c r="S446" s="40"/>
    </row>
    <row r="447" spans="1:19">
      <c r="A447" s="40"/>
      <c r="B447" s="40"/>
      <c r="C447" s="40"/>
      <c r="D447" s="40"/>
      <c r="E447" s="40"/>
      <c r="F447" s="40"/>
      <c r="G447" s="40"/>
      <c r="H447" s="40"/>
      <c r="I447" s="40"/>
      <c r="J447" s="40"/>
      <c r="K447" s="40"/>
      <c r="L447" s="40"/>
      <c r="M447" s="40"/>
      <c r="N447" s="40"/>
      <c r="O447" s="40"/>
      <c r="P447" s="40"/>
      <c r="Q447" s="40"/>
      <c r="R447" s="40"/>
      <c r="S447" s="40"/>
    </row>
    <row r="448" spans="1:19">
      <c r="A448" s="40"/>
      <c r="B448" s="40"/>
      <c r="C448" s="40"/>
      <c r="D448" s="40"/>
      <c r="E448" s="40"/>
      <c r="F448" s="40"/>
      <c r="G448" s="40"/>
      <c r="H448" s="40"/>
      <c r="I448" s="40"/>
      <c r="J448" s="40"/>
      <c r="K448" s="40"/>
      <c r="L448" s="40"/>
      <c r="M448" s="40"/>
      <c r="N448" s="40"/>
      <c r="O448" s="40"/>
      <c r="P448" s="40"/>
      <c r="Q448" s="40"/>
      <c r="R448" s="40"/>
      <c r="S448" s="40"/>
    </row>
    <row r="449" spans="1:19">
      <c r="A449" s="40"/>
      <c r="B449" s="40"/>
      <c r="C449" s="40"/>
      <c r="D449" s="40"/>
      <c r="E449" s="40"/>
      <c r="F449" s="40"/>
      <c r="G449" s="40"/>
      <c r="H449" s="40"/>
      <c r="I449" s="40"/>
      <c r="J449" s="40"/>
      <c r="K449" s="40"/>
      <c r="L449" s="40"/>
      <c r="M449" s="40"/>
      <c r="N449" s="40"/>
      <c r="O449" s="40"/>
      <c r="P449" s="40"/>
      <c r="Q449" s="40"/>
      <c r="R449" s="40"/>
      <c r="S449" s="40"/>
    </row>
    <row r="450" spans="1:19">
      <c r="A450" s="40"/>
      <c r="B450" s="40"/>
      <c r="C450" s="40"/>
      <c r="D450" s="40"/>
      <c r="E450" s="40"/>
      <c r="F450" s="40"/>
      <c r="G450" s="40"/>
      <c r="H450" s="40"/>
      <c r="I450" s="40"/>
      <c r="J450" s="40"/>
      <c r="K450" s="40"/>
      <c r="L450" s="40"/>
      <c r="M450" s="40"/>
      <c r="N450" s="40"/>
      <c r="O450" s="40"/>
      <c r="P450" s="40"/>
      <c r="Q450" s="40"/>
      <c r="R450" s="40"/>
      <c r="S450" s="40"/>
    </row>
    <row r="451" spans="1:19">
      <c r="A451" s="40"/>
      <c r="B451" s="40"/>
      <c r="C451" s="40"/>
      <c r="D451" s="40"/>
      <c r="E451" s="40"/>
      <c r="F451" s="40"/>
      <c r="G451" s="40"/>
      <c r="H451" s="40"/>
      <c r="I451" s="40"/>
      <c r="J451" s="40"/>
      <c r="K451" s="40"/>
      <c r="L451" s="40"/>
      <c r="M451" s="40"/>
      <c r="N451" s="40"/>
      <c r="O451" s="40"/>
      <c r="P451" s="40"/>
      <c r="Q451" s="40"/>
      <c r="R451" s="40"/>
      <c r="S451" s="40"/>
    </row>
    <row r="452" spans="1:19">
      <c r="A452" s="40"/>
      <c r="B452" s="40"/>
      <c r="C452" s="40"/>
      <c r="D452" s="40"/>
      <c r="E452" s="40"/>
      <c r="F452" s="40"/>
      <c r="G452" s="40"/>
      <c r="H452" s="40"/>
      <c r="I452" s="40"/>
      <c r="J452" s="40"/>
      <c r="K452" s="40"/>
      <c r="L452" s="40"/>
      <c r="M452" s="40"/>
      <c r="N452" s="40"/>
      <c r="O452" s="40"/>
      <c r="P452" s="40"/>
      <c r="Q452" s="40"/>
      <c r="R452" s="40"/>
      <c r="S452" s="40"/>
    </row>
    <row r="453" spans="1:19">
      <c r="A453" s="40"/>
      <c r="B453" s="40"/>
      <c r="C453" s="40"/>
      <c r="D453" s="40"/>
      <c r="E453" s="40"/>
      <c r="F453" s="40"/>
      <c r="G453" s="40"/>
      <c r="H453" s="40"/>
      <c r="I453" s="40"/>
      <c r="J453" s="40"/>
      <c r="K453" s="40"/>
      <c r="L453" s="40"/>
      <c r="M453" s="40"/>
      <c r="N453" s="40"/>
      <c r="O453" s="40"/>
      <c r="P453" s="40"/>
      <c r="Q453" s="40"/>
      <c r="R453" s="40"/>
      <c r="S453" s="40"/>
    </row>
    <row r="454" spans="1:19">
      <c r="A454" s="40"/>
      <c r="B454" s="40"/>
      <c r="C454" s="40"/>
      <c r="D454" s="40"/>
      <c r="E454" s="40"/>
      <c r="F454" s="40"/>
      <c r="G454" s="40"/>
      <c r="H454" s="40"/>
      <c r="I454" s="40"/>
      <c r="J454" s="40"/>
      <c r="K454" s="40"/>
      <c r="L454" s="40"/>
      <c r="M454" s="40"/>
      <c r="N454" s="40"/>
      <c r="O454" s="40"/>
      <c r="P454" s="40"/>
      <c r="Q454" s="40"/>
      <c r="R454" s="40"/>
      <c r="S454" s="40"/>
    </row>
    <row r="455" spans="1:19">
      <c r="A455" s="40"/>
      <c r="B455" s="40"/>
      <c r="C455" s="40"/>
      <c r="D455" s="40"/>
      <c r="E455" s="40"/>
      <c r="F455" s="40"/>
      <c r="G455" s="40"/>
      <c r="H455" s="40"/>
      <c r="I455" s="40"/>
      <c r="J455" s="40"/>
      <c r="K455" s="40"/>
      <c r="L455" s="40"/>
      <c r="M455" s="40"/>
      <c r="N455" s="40"/>
      <c r="O455" s="40"/>
      <c r="P455" s="40"/>
      <c r="Q455" s="40"/>
      <c r="R455" s="40"/>
      <c r="S455" s="40"/>
    </row>
    <row r="456" spans="1:19">
      <c r="A456" s="40"/>
      <c r="B456" s="40"/>
      <c r="C456" s="40"/>
      <c r="D456" s="40"/>
      <c r="E456" s="40"/>
      <c r="F456" s="40"/>
      <c r="G456" s="40"/>
      <c r="H456" s="40"/>
      <c r="I456" s="40"/>
      <c r="J456" s="40"/>
      <c r="K456" s="40"/>
      <c r="L456" s="40"/>
      <c r="M456" s="40"/>
      <c r="N456" s="40"/>
      <c r="O456" s="40"/>
      <c r="P456" s="40"/>
      <c r="Q456" s="40"/>
      <c r="R456" s="40"/>
      <c r="S456" s="40"/>
    </row>
    <row r="457" spans="1:19">
      <c r="A457" s="40"/>
      <c r="B457" s="40"/>
      <c r="C457" s="40"/>
      <c r="D457" s="40"/>
      <c r="E457" s="40"/>
      <c r="F457" s="40"/>
      <c r="G457" s="40"/>
      <c r="H457" s="40"/>
      <c r="I457" s="40"/>
      <c r="J457" s="40"/>
      <c r="K457" s="40"/>
      <c r="L457" s="40"/>
      <c r="M457" s="40"/>
      <c r="N457" s="40"/>
      <c r="O457" s="40"/>
      <c r="P457" s="40"/>
      <c r="Q457" s="40"/>
      <c r="R457" s="40"/>
      <c r="S457" s="40"/>
    </row>
    <row r="458" spans="1:19">
      <c r="A458" s="40"/>
      <c r="B458" s="40"/>
      <c r="C458" s="40"/>
      <c r="D458" s="40"/>
      <c r="E458" s="40"/>
      <c r="F458" s="40"/>
      <c r="G458" s="40"/>
      <c r="H458" s="40"/>
      <c r="I458" s="40"/>
      <c r="J458" s="40"/>
      <c r="K458" s="40"/>
      <c r="L458" s="40"/>
      <c r="M458" s="40"/>
      <c r="N458" s="40"/>
      <c r="O458" s="40"/>
      <c r="P458" s="40"/>
      <c r="Q458" s="40"/>
      <c r="R458" s="40"/>
      <c r="S458" s="40"/>
    </row>
    <row r="459" spans="1:19">
      <c r="A459" s="40"/>
      <c r="B459" s="40"/>
      <c r="C459" s="40"/>
      <c r="D459" s="40"/>
      <c r="E459" s="40"/>
      <c r="F459" s="40"/>
      <c r="G459" s="40"/>
      <c r="H459" s="40"/>
      <c r="I459" s="40"/>
      <c r="J459" s="40"/>
      <c r="K459" s="40"/>
      <c r="L459" s="40"/>
      <c r="M459" s="40"/>
      <c r="N459" s="40"/>
      <c r="O459" s="40"/>
      <c r="P459" s="40"/>
      <c r="Q459" s="40"/>
      <c r="R459" s="40"/>
      <c r="S459" s="40"/>
    </row>
    <row r="460" spans="1:19">
      <c r="A460" s="40"/>
      <c r="B460" s="40"/>
      <c r="C460" s="40"/>
      <c r="D460" s="40"/>
      <c r="E460" s="40"/>
      <c r="F460" s="40"/>
      <c r="G460" s="40"/>
      <c r="H460" s="40"/>
      <c r="I460" s="40"/>
      <c r="J460" s="40"/>
      <c r="K460" s="40"/>
      <c r="L460" s="40"/>
      <c r="M460" s="40"/>
      <c r="N460" s="40"/>
      <c r="O460" s="40"/>
      <c r="P460" s="40"/>
      <c r="Q460" s="40"/>
      <c r="R460" s="40"/>
      <c r="S460" s="40"/>
    </row>
    <row r="461" spans="1:19">
      <c r="A461" s="40"/>
      <c r="B461" s="40"/>
      <c r="C461" s="40"/>
      <c r="D461" s="40"/>
      <c r="E461" s="40"/>
      <c r="F461" s="40"/>
      <c r="G461" s="40"/>
      <c r="H461" s="40"/>
      <c r="I461" s="40"/>
      <c r="J461" s="40"/>
      <c r="K461" s="40"/>
      <c r="L461" s="40"/>
      <c r="M461" s="40"/>
      <c r="N461" s="40"/>
      <c r="O461" s="40"/>
      <c r="P461" s="40"/>
      <c r="Q461" s="40"/>
      <c r="R461" s="40"/>
      <c r="S461" s="40"/>
    </row>
    <row r="462" spans="1:19">
      <c r="A462" s="40"/>
      <c r="B462" s="40"/>
      <c r="C462" s="40"/>
      <c r="D462" s="40"/>
      <c r="E462" s="40"/>
      <c r="F462" s="40"/>
      <c r="G462" s="40"/>
      <c r="H462" s="40"/>
      <c r="I462" s="40"/>
      <c r="J462" s="40"/>
      <c r="K462" s="40"/>
      <c r="L462" s="40"/>
      <c r="M462" s="40"/>
      <c r="N462" s="40"/>
      <c r="O462" s="40"/>
      <c r="P462" s="40"/>
      <c r="Q462" s="40"/>
      <c r="R462" s="40"/>
      <c r="S462" s="40"/>
    </row>
    <row r="463" spans="1:19">
      <c r="A463" s="40"/>
      <c r="B463" s="40"/>
      <c r="C463" s="40"/>
      <c r="D463" s="40"/>
      <c r="E463" s="40"/>
      <c r="F463" s="40"/>
      <c r="G463" s="40"/>
      <c r="H463" s="40"/>
      <c r="I463" s="40"/>
      <c r="J463" s="40"/>
      <c r="K463" s="40"/>
      <c r="L463" s="40"/>
      <c r="M463" s="40"/>
      <c r="N463" s="40"/>
      <c r="O463" s="40"/>
      <c r="P463" s="40"/>
      <c r="Q463" s="40"/>
      <c r="R463" s="40"/>
      <c r="S463" s="40"/>
    </row>
    <row r="464" spans="1:19">
      <c r="A464" s="40"/>
      <c r="B464" s="40"/>
      <c r="C464" s="40"/>
      <c r="D464" s="40"/>
      <c r="E464" s="40"/>
      <c r="F464" s="40"/>
      <c r="G464" s="40"/>
      <c r="H464" s="40"/>
      <c r="I464" s="40"/>
      <c r="J464" s="40"/>
      <c r="K464" s="40"/>
      <c r="L464" s="40"/>
      <c r="M464" s="40"/>
      <c r="N464" s="40"/>
      <c r="O464" s="40"/>
      <c r="P464" s="40"/>
      <c r="Q464" s="40"/>
      <c r="R464" s="40"/>
      <c r="S464" s="40"/>
    </row>
    <row r="465" spans="1:19">
      <c r="A465" s="40"/>
      <c r="B465" s="40"/>
      <c r="C465" s="40"/>
      <c r="D465" s="40"/>
      <c r="E465" s="40"/>
      <c r="F465" s="40"/>
      <c r="G465" s="40"/>
      <c r="H465" s="40"/>
      <c r="I465" s="40"/>
      <c r="J465" s="40"/>
      <c r="K465" s="40"/>
      <c r="L465" s="40"/>
      <c r="M465" s="40"/>
      <c r="N465" s="40"/>
      <c r="O465" s="40"/>
      <c r="P465" s="40"/>
      <c r="Q465" s="40"/>
      <c r="R465" s="40"/>
      <c r="S465" s="40"/>
    </row>
    <row r="466" spans="1:19">
      <c r="A466" s="40"/>
      <c r="B466" s="40"/>
      <c r="C466" s="40"/>
      <c r="D466" s="40"/>
      <c r="E466" s="40"/>
      <c r="F466" s="40"/>
      <c r="G466" s="40"/>
      <c r="H466" s="40"/>
      <c r="I466" s="40"/>
      <c r="J466" s="40"/>
      <c r="K466" s="40"/>
      <c r="L466" s="40"/>
      <c r="M466" s="40"/>
      <c r="N466" s="40"/>
      <c r="O466" s="40"/>
      <c r="P466" s="40"/>
      <c r="Q466" s="40"/>
      <c r="R466" s="40"/>
      <c r="S466" s="40"/>
    </row>
    <row r="467" spans="1:19">
      <c r="A467" s="40"/>
      <c r="B467" s="40"/>
      <c r="C467" s="40"/>
      <c r="D467" s="40"/>
      <c r="E467" s="40"/>
      <c r="F467" s="40"/>
      <c r="G467" s="40"/>
      <c r="H467" s="40"/>
      <c r="I467" s="40"/>
      <c r="J467" s="40"/>
      <c r="K467" s="40"/>
      <c r="L467" s="40"/>
      <c r="M467" s="40"/>
      <c r="N467" s="40"/>
      <c r="O467" s="40"/>
      <c r="P467" s="40"/>
      <c r="Q467" s="40"/>
      <c r="R467" s="40"/>
      <c r="S467" s="40"/>
    </row>
    <row r="468" spans="1:19">
      <c r="A468" s="40"/>
      <c r="B468" s="40"/>
      <c r="C468" s="40"/>
      <c r="D468" s="40"/>
      <c r="E468" s="40"/>
      <c r="F468" s="40"/>
      <c r="G468" s="40"/>
      <c r="H468" s="40"/>
      <c r="I468" s="40"/>
      <c r="J468" s="40"/>
      <c r="K468" s="40"/>
      <c r="L468" s="40"/>
      <c r="M468" s="40"/>
      <c r="N468" s="40"/>
      <c r="O468" s="40"/>
      <c r="P468" s="40"/>
      <c r="Q468" s="40"/>
      <c r="R468" s="40"/>
      <c r="S468" s="40"/>
    </row>
    <row r="469" spans="1:19">
      <c r="A469" s="40"/>
      <c r="B469" s="40"/>
      <c r="C469" s="40"/>
      <c r="D469" s="40"/>
      <c r="E469" s="40"/>
      <c r="F469" s="40"/>
      <c r="G469" s="40"/>
      <c r="H469" s="40"/>
      <c r="I469" s="40"/>
      <c r="J469" s="40"/>
      <c r="K469" s="40"/>
      <c r="L469" s="40"/>
      <c r="M469" s="40"/>
      <c r="N469" s="40"/>
      <c r="O469" s="40"/>
      <c r="P469" s="40"/>
      <c r="Q469" s="40"/>
      <c r="R469" s="40"/>
      <c r="S469" s="40"/>
    </row>
    <row r="470" spans="1:19">
      <c r="A470" s="40"/>
      <c r="B470" s="40"/>
      <c r="C470" s="40"/>
      <c r="D470" s="40"/>
      <c r="E470" s="40"/>
      <c r="F470" s="40"/>
      <c r="G470" s="40"/>
      <c r="H470" s="40"/>
      <c r="I470" s="40"/>
      <c r="J470" s="40"/>
      <c r="K470" s="40"/>
      <c r="L470" s="40"/>
      <c r="M470" s="40"/>
      <c r="N470" s="40"/>
      <c r="O470" s="40"/>
      <c r="P470" s="40"/>
      <c r="Q470" s="40"/>
      <c r="R470" s="40"/>
      <c r="S470" s="40"/>
    </row>
    <row r="471" spans="1:19">
      <c r="A471" s="40"/>
      <c r="B471" s="40"/>
      <c r="C471" s="40"/>
      <c r="D471" s="40"/>
      <c r="E471" s="40"/>
      <c r="F471" s="40"/>
      <c r="G471" s="40"/>
      <c r="H471" s="40"/>
      <c r="I471" s="40"/>
      <c r="J471" s="40"/>
      <c r="K471" s="40"/>
      <c r="L471" s="40"/>
      <c r="M471" s="40"/>
      <c r="N471" s="40"/>
      <c r="O471" s="40"/>
      <c r="P471" s="40"/>
      <c r="Q471" s="40"/>
      <c r="R471" s="40"/>
      <c r="S471" s="40"/>
    </row>
    <row r="472" spans="1:19">
      <c r="A472" s="40"/>
      <c r="B472" s="40"/>
      <c r="C472" s="40"/>
      <c r="D472" s="40"/>
      <c r="E472" s="40"/>
      <c r="F472" s="40"/>
      <c r="G472" s="40"/>
      <c r="H472" s="40"/>
      <c r="I472" s="40"/>
      <c r="J472" s="40"/>
      <c r="K472" s="40"/>
      <c r="L472" s="40"/>
      <c r="M472" s="40"/>
      <c r="N472" s="40"/>
      <c r="O472" s="40"/>
      <c r="P472" s="40"/>
      <c r="Q472" s="40"/>
      <c r="R472" s="40"/>
      <c r="S472" s="40"/>
    </row>
    <row r="473" spans="1:19">
      <c r="A473" s="40"/>
      <c r="B473" s="40"/>
      <c r="C473" s="40"/>
      <c r="D473" s="40"/>
      <c r="E473" s="40"/>
      <c r="F473" s="40"/>
      <c r="G473" s="40"/>
      <c r="H473" s="40"/>
      <c r="I473" s="40"/>
      <c r="J473" s="40"/>
      <c r="K473" s="40"/>
      <c r="L473" s="40"/>
      <c r="M473" s="40"/>
      <c r="N473" s="40"/>
      <c r="O473" s="40"/>
      <c r="P473" s="40"/>
      <c r="Q473" s="40"/>
      <c r="R473" s="40"/>
      <c r="S473" s="40"/>
    </row>
    <row r="474" spans="1:19">
      <c r="A474" s="40"/>
      <c r="B474" s="40"/>
      <c r="C474" s="40"/>
      <c r="D474" s="40"/>
      <c r="E474" s="40"/>
      <c r="F474" s="40"/>
      <c r="G474" s="40"/>
      <c r="H474" s="40"/>
      <c r="I474" s="40"/>
      <c r="J474" s="40"/>
      <c r="K474" s="40"/>
      <c r="L474" s="40"/>
      <c r="M474" s="40"/>
      <c r="N474" s="40"/>
      <c r="O474" s="40"/>
      <c r="P474" s="40"/>
      <c r="Q474" s="40"/>
      <c r="R474" s="40"/>
      <c r="S474" s="40"/>
    </row>
    <row r="475" spans="1:19">
      <c r="A475" s="40"/>
      <c r="B475" s="40"/>
      <c r="C475" s="40"/>
      <c r="D475" s="40"/>
      <c r="E475" s="40"/>
      <c r="F475" s="40"/>
      <c r="G475" s="40"/>
      <c r="H475" s="40"/>
      <c r="I475" s="40"/>
      <c r="J475" s="40"/>
      <c r="K475" s="40"/>
      <c r="L475" s="40"/>
      <c r="M475" s="40"/>
      <c r="N475" s="40"/>
      <c r="O475" s="40"/>
      <c r="P475" s="40"/>
      <c r="Q475" s="40"/>
      <c r="R475" s="40"/>
      <c r="S475" s="40"/>
    </row>
    <row r="476" spans="1:19">
      <c r="A476" s="40"/>
      <c r="B476" s="40"/>
      <c r="C476" s="40"/>
      <c r="D476" s="40"/>
      <c r="E476" s="40"/>
      <c r="F476" s="40"/>
      <c r="G476" s="40"/>
      <c r="H476" s="40"/>
      <c r="I476" s="40"/>
      <c r="J476" s="40"/>
      <c r="K476" s="40"/>
      <c r="L476" s="40"/>
      <c r="M476" s="40"/>
      <c r="N476" s="40"/>
      <c r="O476" s="40"/>
      <c r="P476" s="40"/>
      <c r="Q476" s="40"/>
      <c r="R476" s="40"/>
      <c r="S476" s="40"/>
    </row>
    <row r="477" spans="1:19">
      <c r="A477" s="40"/>
      <c r="B477" s="40"/>
      <c r="C477" s="40"/>
      <c r="D477" s="40"/>
      <c r="E477" s="40"/>
      <c r="F477" s="40"/>
      <c r="G477" s="40"/>
      <c r="H477" s="40"/>
      <c r="I477" s="40"/>
      <c r="J477" s="40"/>
      <c r="K477" s="40"/>
      <c r="L477" s="40"/>
      <c r="M477" s="40"/>
      <c r="N477" s="40"/>
      <c r="O477" s="40"/>
      <c r="P477" s="40"/>
      <c r="Q477" s="40"/>
      <c r="R477" s="40"/>
      <c r="S477" s="40"/>
    </row>
    <row r="478" spans="1:19">
      <c r="A478" s="40"/>
      <c r="B478" s="40"/>
      <c r="C478" s="40"/>
      <c r="D478" s="40"/>
      <c r="E478" s="40"/>
      <c r="F478" s="40"/>
      <c r="G478" s="40"/>
      <c r="H478" s="40"/>
      <c r="I478" s="40"/>
      <c r="J478" s="40"/>
      <c r="K478" s="40"/>
      <c r="L478" s="40"/>
      <c r="M478" s="40"/>
      <c r="N478" s="40"/>
      <c r="O478" s="40"/>
      <c r="P478" s="40"/>
      <c r="Q478" s="40"/>
      <c r="R478" s="40"/>
      <c r="S478" s="40"/>
    </row>
    <row r="479" spans="1:19">
      <c r="A479" s="40"/>
      <c r="B479" s="40"/>
      <c r="C479" s="40"/>
      <c r="D479" s="40"/>
      <c r="E479" s="40"/>
      <c r="F479" s="40"/>
      <c r="G479" s="40"/>
      <c r="H479" s="40"/>
      <c r="I479" s="40"/>
      <c r="J479" s="40"/>
      <c r="K479" s="40"/>
      <c r="L479" s="40"/>
      <c r="M479" s="40"/>
      <c r="N479" s="40"/>
      <c r="O479" s="40"/>
      <c r="P479" s="40"/>
      <c r="Q479" s="40"/>
      <c r="R479" s="40"/>
      <c r="S479" s="40"/>
    </row>
    <row r="480" spans="1:19">
      <c r="A480" s="40"/>
      <c r="B480" s="40"/>
      <c r="C480" s="40"/>
      <c r="D480" s="40"/>
      <c r="E480" s="40"/>
      <c r="F480" s="40"/>
      <c r="G480" s="40"/>
      <c r="H480" s="40"/>
      <c r="I480" s="40"/>
      <c r="J480" s="40"/>
      <c r="K480" s="40"/>
      <c r="L480" s="40"/>
      <c r="M480" s="40"/>
      <c r="N480" s="40"/>
      <c r="O480" s="40"/>
      <c r="P480" s="40"/>
      <c r="Q480" s="40"/>
      <c r="R480" s="40"/>
      <c r="S480" s="40"/>
    </row>
    <row r="481" spans="1:19">
      <c r="A481" s="40"/>
      <c r="B481" s="40"/>
      <c r="C481" s="40"/>
      <c r="D481" s="40"/>
      <c r="E481" s="40"/>
      <c r="F481" s="40"/>
      <c r="G481" s="40"/>
      <c r="H481" s="40"/>
      <c r="I481" s="40"/>
      <c r="J481" s="40"/>
      <c r="K481" s="40"/>
      <c r="L481" s="40"/>
      <c r="M481" s="40"/>
      <c r="N481" s="40"/>
      <c r="O481" s="40"/>
      <c r="P481" s="40"/>
      <c r="Q481" s="40"/>
      <c r="R481" s="40"/>
      <c r="S481" s="40"/>
    </row>
    <row r="482" spans="1:19">
      <c r="A482" s="40"/>
      <c r="B482" s="40"/>
      <c r="C482" s="40"/>
      <c r="D482" s="40"/>
      <c r="E482" s="40"/>
      <c r="F482" s="40"/>
      <c r="G482" s="40"/>
      <c r="H482" s="40"/>
      <c r="I482" s="40"/>
      <c r="J482" s="40"/>
      <c r="K482" s="40"/>
      <c r="L482" s="40"/>
      <c r="M482" s="40"/>
      <c r="N482" s="40"/>
      <c r="O482" s="40"/>
      <c r="P482" s="40"/>
      <c r="Q482" s="40"/>
      <c r="R482" s="40"/>
      <c r="S482" s="40"/>
    </row>
    <row r="483" spans="1:19">
      <c r="A483" s="40"/>
      <c r="B483" s="40"/>
      <c r="C483" s="40"/>
      <c r="D483" s="40"/>
      <c r="E483" s="40"/>
      <c r="F483" s="40"/>
      <c r="G483" s="40"/>
      <c r="H483" s="40"/>
      <c r="I483" s="40"/>
      <c r="J483" s="40"/>
      <c r="K483" s="40"/>
      <c r="L483" s="40"/>
      <c r="M483" s="40"/>
      <c r="N483" s="40"/>
      <c r="O483" s="40"/>
      <c r="P483" s="40"/>
      <c r="Q483" s="40"/>
      <c r="R483" s="40"/>
      <c r="S483" s="40"/>
    </row>
    <row r="484" spans="1:19">
      <c r="A484" s="40"/>
      <c r="B484" s="40"/>
      <c r="C484" s="40"/>
      <c r="D484" s="40"/>
      <c r="E484" s="40"/>
      <c r="F484" s="40"/>
      <c r="G484" s="40"/>
      <c r="H484" s="40"/>
      <c r="I484" s="40"/>
      <c r="J484" s="40"/>
      <c r="K484" s="40"/>
      <c r="L484" s="40"/>
      <c r="M484" s="40"/>
      <c r="N484" s="40"/>
      <c r="O484" s="40"/>
      <c r="P484" s="40"/>
      <c r="Q484" s="40"/>
      <c r="R484" s="40"/>
      <c r="S484" s="40"/>
    </row>
    <row r="485" spans="1:19">
      <c r="A485" s="40"/>
      <c r="B485" s="40"/>
      <c r="C485" s="40"/>
      <c r="D485" s="40"/>
      <c r="E485" s="40"/>
      <c r="F485" s="40"/>
      <c r="G485" s="40"/>
      <c r="H485" s="40"/>
      <c r="I485" s="40"/>
      <c r="J485" s="40"/>
      <c r="K485" s="40"/>
      <c r="L485" s="40"/>
      <c r="M485" s="40"/>
      <c r="N485" s="40"/>
      <c r="O485" s="40"/>
      <c r="P485" s="40"/>
      <c r="Q485" s="40"/>
      <c r="R485" s="40"/>
      <c r="S485" s="40"/>
    </row>
    <row r="486" spans="1:19">
      <c r="A486" s="40"/>
      <c r="B486" s="40"/>
      <c r="C486" s="40"/>
      <c r="D486" s="40"/>
      <c r="E486" s="40"/>
      <c r="F486" s="40"/>
      <c r="G486" s="40"/>
      <c r="H486" s="40"/>
      <c r="I486" s="40"/>
      <c r="J486" s="40"/>
      <c r="K486" s="40"/>
      <c r="L486" s="40"/>
      <c r="M486" s="40"/>
      <c r="N486" s="40"/>
      <c r="O486" s="40"/>
      <c r="P486" s="40"/>
      <c r="Q486" s="40"/>
      <c r="R486" s="40"/>
      <c r="S486" s="40"/>
    </row>
    <row r="487" spans="1:19">
      <c r="A487" s="40"/>
      <c r="B487" s="40"/>
      <c r="C487" s="40"/>
      <c r="D487" s="40"/>
      <c r="E487" s="40"/>
      <c r="F487" s="40"/>
      <c r="G487" s="40"/>
      <c r="H487" s="40"/>
      <c r="I487" s="40"/>
      <c r="J487" s="40"/>
      <c r="K487" s="40"/>
      <c r="L487" s="40"/>
      <c r="M487" s="40"/>
      <c r="N487" s="40"/>
      <c r="O487" s="40"/>
      <c r="P487" s="40"/>
      <c r="Q487" s="40"/>
      <c r="R487" s="40"/>
      <c r="S487" s="40"/>
    </row>
    <row r="488" spans="1:19">
      <c r="A488" s="40"/>
      <c r="B488" s="40"/>
      <c r="C488" s="40"/>
      <c r="D488" s="40"/>
      <c r="E488" s="40"/>
      <c r="F488" s="40"/>
      <c r="G488" s="40"/>
      <c r="H488" s="40"/>
      <c r="I488" s="40"/>
      <c r="J488" s="40"/>
      <c r="K488" s="40"/>
      <c r="L488" s="40"/>
      <c r="M488" s="40"/>
      <c r="N488" s="40"/>
      <c r="O488" s="40"/>
      <c r="P488" s="40"/>
      <c r="Q488" s="40"/>
      <c r="R488" s="40"/>
      <c r="S488" s="40"/>
    </row>
    <row r="489" spans="1:19">
      <c r="A489" s="40"/>
      <c r="B489" s="40"/>
      <c r="C489" s="40"/>
      <c r="D489" s="40"/>
      <c r="E489" s="40"/>
      <c r="F489" s="40"/>
      <c r="G489" s="40"/>
      <c r="H489" s="40"/>
      <c r="I489" s="40"/>
      <c r="J489" s="40"/>
      <c r="K489" s="40"/>
      <c r="L489" s="40"/>
      <c r="M489" s="40"/>
      <c r="N489" s="40"/>
      <c r="O489" s="40"/>
      <c r="P489" s="40"/>
      <c r="Q489" s="40"/>
      <c r="R489" s="40"/>
      <c r="S489" s="40"/>
    </row>
    <row r="490" spans="1:19">
      <c r="A490" s="40"/>
      <c r="B490" s="40"/>
      <c r="C490" s="40"/>
      <c r="D490" s="40"/>
      <c r="E490" s="40"/>
      <c r="F490" s="40"/>
      <c r="G490" s="40"/>
      <c r="H490" s="40"/>
      <c r="I490" s="40"/>
      <c r="J490" s="40"/>
      <c r="K490" s="40"/>
      <c r="L490" s="40"/>
      <c r="M490" s="40"/>
      <c r="N490" s="40"/>
      <c r="O490" s="40"/>
      <c r="P490" s="40"/>
      <c r="Q490" s="40"/>
      <c r="R490" s="40"/>
      <c r="S490" s="40"/>
    </row>
    <row r="491" spans="1:19">
      <c r="A491" s="40"/>
      <c r="B491" s="40"/>
      <c r="C491" s="40"/>
      <c r="D491" s="40"/>
      <c r="E491" s="40"/>
      <c r="F491" s="40"/>
      <c r="G491" s="40"/>
      <c r="H491" s="40"/>
      <c r="I491" s="40"/>
      <c r="J491" s="40"/>
      <c r="K491" s="40"/>
      <c r="L491" s="40"/>
      <c r="M491" s="40"/>
      <c r="N491" s="40"/>
      <c r="O491" s="40"/>
      <c r="P491" s="40"/>
      <c r="Q491" s="40"/>
      <c r="R491" s="40"/>
      <c r="S491" s="40"/>
    </row>
    <row r="492" spans="1:19">
      <c r="A492" s="40"/>
      <c r="B492" s="40"/>
      <c r="C492" s="40"/>
      <c r="D492" s="40"/>
      <c r="E492" s="40"/>
      <c r="F492" s="40"/>
      <c r="G492" s="40"/>
      <c r="H492" s="40"/>
      <c r="I492" s="40"/>
      <c r="J492" s="40"/>
      <c r="K492" s="40"/>
      <c r="L492" s="40"/>
      <c r="M492" s="40"/>
      <c r="N492" s="40"/>
      <c r="O492" s="40"/>
      <c r="P492" s="40"/>
      <c r="Q492" s="40"/>
      <c r="R492" s="40"/>
      <c r="S492" s="40"/>
    </row>
    <row r="493" spans="1:19">
      <c r="A493" s="40"/>
      <c r="B493" s="40"/>
      <c r="C493" s="40"/>
      <c r="D493" s="40"/>
      <c r="E493" s="40"/>
      <c r="F493" s="40"/>
      <c r="G493" s="40"/>
      <c r="H493" s="40"/>
      <c r="I493" s="40"/>
      <c r="J493" s="40"/>
      <c r="K493" s="40"/>
      <c r="L493" s="40"/>
      <c r="M493" s="40"/>
      <c r="N493" s="40"/>
      <c r="O493" s="40"/>
      <c r="P493" s="40"/>
      <c r="Q493" s="40"/>
      <c r="R493" s="40"/>
      <c r="S493" s="40"/>
    </row>
    <row r="494" spans="1:19">
      <c r="A494" s="40"/>
      <c r="B494" s="40"/>
      <c r="C494" s="40"/>
      <c r="D494" s="40"/>
      <c r="E494" s="40"/>
      <c r="F494" s="40"/>
      <c r="G494" s="40"/>
      <c r="H494" s="40"/>
      <c r="I494" s="40"/>
      <c r="J494" s="40"/>
      <c r="K494" s="40"/>
      <c r="L494" s="40"/>
      <c r="M494" s="40"/>
      <c r="N494" s="40"/>
      <c r="O494" s="40"/>
      <c r="P494" s="40"/>
      <c r="Q494" s="40"/>
      <c r="R494" s="40"/>
      <c r="S494" s="40"/>
    </row>
    <row r="495" spans="1:19">
      <c r="A495" s="40"/>
      <c r="B495" s="40"/>
      <c r="C495" s="40"/>
      <c r="D495" s="40"/>
      <c r="E495" s="40"/>
      <c r="F495" s="40"/>
      <c r="G495" s="40"/>
      <c r="H495" s="40"/>
      <c r="I495" s="40"/>
      <c r="J495" s="40"/>
      <c r="K495" s="40"/>
      <c r="L495" s="40"/>
      <c r="M495" s="40"/>
      <c r="N495" s="40"/>
      <c r="O495" s="40"/>
      <c r="P495" s="40"/>
      <c r="Q495" s="40"/>
      <c r="R495" s="40"/>
      <c r="S495" s="40"/>
    </row>
    <row r="496" spans="1:19">
      <c r="A496" s="40"/>
      <c r="B496" s="40"/>
      <c r="C496" s="40"/>
      <c r="D496" s="40"/>
      <c r="E496" s="40"/>
      <c r="F496" s="40"/>
      <c r="G496" s="40"/>
      <c r="H496" s="40"/>
      <c r="I496" s="40"/>
      <c r="J496" s="40"/>
      <c r="K496" s="40"/>
      <c r="L496" s="40"/>
      <c r="M496" s="40"/>
      <c r="N496" s="40"/>
      <c r="O496" s="40"/>
      <c r="P496" s="40"/>
      <c r="Q496" s="40"/>
      <c r="R496" s="40"/>
      <c r="S496" s="40"/>
    </row>
    <row r="497" spans="1:19">
      <c r="A497" s="40"/>
      <c r="B497" s="40"/>
      <c r="C497" s="40"/>
      <c r="D497" s="40"/>
      <c r="E497" s="40"/>
      <c r="F497" s="40"/>
      <c r="G497" s="40"/>
      <c r="H497" s="40"/>
      <c r="I497" s="40"/>
      <c r="J497" s="40"/>
      <c r="K497" s="40"/>
      <c r="L497" s="40"/>
      <c r="M497" s="40"/>
      <c r="N497" s="40"/>
      <c r="O497" s="40"/>
      <c r="P497" s="40"/>
      <c r="Q497" s="40"/>
      <c r="R497" s="40"/>
      <c r="S497" s="40"/>
    </row>
    <row r="498" spans="1:19">
      <c r="A498" s="40"/>
      <c r="B498" s="40"/>
      <c r="C498" s="40"/>
      <c r="D498" s="40"/>
      <c r="E498" s="40"/>
      <c r="F498" s="40"/>
      <c r="G498" s="40"/>
      <c r="H498" s="40"/>
      <c r="I498" s="40"/>
      <c r="J498" s="40"/>
      <c r="K498" s="40"/>
      <c r="L498" s="40"/>
      <c r="M498" s="40"/>
      <c r="N498" s="40"/>
      <c r="O498" s="40"/>
      <c r="P498" s="40"/>
      <c r="Q498" s="40"/>
      <c r="R498" s="40"/>
      <c r="S498" s="40"/>
    </row>
    <row r="499" spans="1:19">
      <c r="A499" s="40"/>
      <c r="B499" s="40"/>
      <c r="C499" s="40"/>
      <c r="D499" s="40"/>
      <c r="E499" s="40"/>
      <c r="F499" s="40"/>
      <c r="G499" s="40"/>
      <c r="H499" s="40"/>
      <c r="I499" s="40"/>
      <c r="J499" s="40"/>
      <c r="K499" s="40"/>
      <c r="L499" s="40"/>
      <c r="M499" s="40"/>
      <c r="N499" s="40"/>
      <c r="O499" s="40"/>
      <c r="P499" s="40"/>
      <c r="Q499" s="40"/>
      <c r="R499" s="40"/>
      <c r="S499" s="40"/>
    </row>
    <row r="500" spans="1:19">
      <c r="A500" s="40"/>
      <c r="B500" s="40"/>
      <c r="C500" s="40"/>
      <c r="D500" s="40"/>
      <c r="E500" s="40"/>
      <c r="F500" s="40"/>
      <c r="G500" s="40"/>
      <c r="H500" s="40"/>
      <c r="I500" s="40"/>
      <c r="J500" s="40"/>
      <c r="K500" s="40"/>
      <c r="L500" s="40"/>
      <c r="M500" s="40"/>
      <c r="N500" s="40"/>
      <c r="O500" s="40"/>
      <c r="P500" s="40"/>
      <c r="Q500" s="40"/>
      <c r="R500" s="40"/>
      <c r="S500" s="4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Inputs</vt:lpstr>
      <vt:lpstr>Assumptions</vt:lpstr>
      <vt:lpstr>Income Statement</vt:lpstr>
      <vt:lpstr>Payroll</vt:lpstr>
      <vt:lpstr>Loans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dc:creator>
  <cp:lastModifiedBy>Amy J. Keth</cp:lastModifiedBy>
  <cp:lastPrinted>2022-03-14T17:20:03Z</cp:lastPrinted>
  <dcterms:created xsi:type="dcterms:W3CDTF">2022-03-09T17:18:48Z</dcterms:created>
  <dcterms:modified xsi:type="dcterms:W3CDTF">2023-11-07T18:59:57Z</dcterms:modified>
</cp:coreProperties>
</file>