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adbsrv1\team-csa-share$\CSA Forms\"/>
    </mc:Choice>
  </mc:AlternateContent>
  <bookViews>
    <workbookView xWindow="0" yWindow="0" windowWidth="28800" windowHeight="12435"/>
  </bookViews>
  <sheets>
    <sheet name="Appropriations Request" sheetId="1" r:id="rId1"/>
    <sheet name="Request Details" sheetId="5" r:id="rId2"/>
    <sheet name="Supplemental Request Guidelines" sheetId="2" r:id="rId3"/>
    <sheet name="SAMPLE Appropriations Request" sheetId="3" r:id="rId4"/>
    <sheet name="Sample Conference Req Details" sheetId="4" r:id="rId5"/>
    <sheet name="Sheet1" sheetId="6" r:id="rId6"/>
  </sheets>
  <definedNames>
    <definedName name="_xlnm.Print_Area" localSheetId="0">'Appropriations Request'!$A$1:$K$49</definedName>
    <definedName name="_xlnm.Print_Area" localSheetId="1">'Request Details'!$A$1:$I$83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2" i="5" l="1"/>
  <c r="C33" i="5" l="1"/>
  <c r="D34" i="5" s="1"/>
  <c r="C35" i="4" l="1"/>
  <c r="E35" i="4" s="1"/>
  <c r="C31" i="4"/>
  <c r="C32" i="4" s="1"/>
  <c r="C31" i="5"/>
  <c r="F63" i="5"/>
  <c r="D33" i="4" l="1"/>
  <c r="F38" i="4"/>
  <c r="C31" i="3"/>
  <c r="A12" i="3"/>
  <c r="F78" i="5" l="1"/>
  <c r="C13" i="5"/>
  <c r="F53" i="5" l="1"/>
  <c r="E47" i="5"/>
  <c r="E46" i="5"/>
  <c r="E45" i="5"/>
  <c r="C32" i="5"/>
  <c r="F24" i="5"/>
  <c r="F54" i="4"/>
  <c r="F62" i="4"/>
  <c r="F52" i="4"/>
  <c r="F48" i="4"/>
  <c r="E46" i="4"/>
  <c r="E45" i="4"/>
  <c r="E44" i="4"/>
  <c r="C36" i="5" l="1"/>
  <c r="E36" i="5" s="1"/>
  <c r="F39" i="5" s="1"/>
  <c r="F49" i="5"/>
  <c r="F64" i="4"/>
  <c r="G64" i="4" s="1"/>
  <c r="I64" i="4" s="1"/>
  <c r="F24" i="4"/>
  <c r="F55" i="5" l="1"/>
  <c r="F71" i="5" s="1"/>
  <c r="F73" i="5" s="1"/>
  <c r="F75" i="5" s="1"/>
  <c r="F76" i="5" l="1"/>
  <c r="F77" i="5" s="1"/>
  <c r="F79" i="5" s="1"/>
</calcChain>
</file>

<file path=xl/sharedStrings.xml><?xml version="1.0" encoding="utf-8"?>
<sst xmlns="http://schemas.openxmlformats.org/spreadsheetml/2006/main" count="298" uniqueCount="179">
  <si>
    <t>STUDENT SENATE</t>
  </si>
  <si>
    <t>This Request is for:</t>
  </si>
  <si>
    <t>Capital Account</t>
  </si>
  <si>
    <t>Supplemental Account</t>
  </si>
  <si>
    <t>Large Item Capital</t>
  </si>
  <si>
    <t>Supplemental Reserve Account</t>
  </si>
  <si>
    <t>Name of Organization:</t>
  </si>
  <si>
    <t>Number of Members</t>
  </si>
  <si>
    <t>Verified to CU Connect Roster</t>
  </si>
  <si>
    <t>Advisor:</t>
  </si>
  <si>
    <t>Phone:</t>
  </si>
  <si>
    <t>Campus Address of Advisor:</t>
  </si>
  <si>
    <t>Officer Name:</t>
  </si>
  <si>
    <t>Budget Allocation for Current Year:</t>
  </si>
  <si>
    <t>Appropriations Committee Recommendation</t>
  </si>
  <si>
    <t>IF THIS REQUEST IS FOR A CAPITAL PURCHASE:</t>
  </si>
  <si>
    <t>Item Requested:</t>
  </si>
  <si>
    <t>Life Expectancy of Item:</t>
  </si>
  <si>
    <t>Contact Individual For Request:</t>
  </si>
  <si>
    <t>PLEASE ALLOW TWO (2) WEEKS FOR THE COMMITTEE TO REVIEW THE REQUEST!</t>
  </si>
  <si>
    <t>Clarion, PA  16214</t>
  </si>
  <si>
    <t>Organization E-mail</t>
  </si>
  <si>
    <t>Email</t>
  </si>
  <si>
    <t>278 Gemmell Student Complex</t>
  </si>
  <si>
    <t>SUPPLEMENTAL REQUEST GUIDELINES</t>
  </si>
  <si>
    <t>Please note: Supplemental Requests are not intended to fund the entire cost.</t>
  </si>
  <si>
    <t>APPLICATION FOR SUPPLEMENTAL REQUEST MUST BE SUBMITTED AT LEAST FOUR (4) WEEKS BEFORE THE EVENT.</t>
  </si>
  <si>
    <t>Meals funded for educational trip or conference:</t>
  </si>
  <si>
    <t>CSA will fund a maximum of $29 per day per person for meals</t>
  </si>
  <si>
    <t>$7.00/Breakfast</t>
  </si>
  <si>
    <t>$10.00/Lunch</t>
  </si>
  <si>
    <t>$12.00/Dinner</t>
  </si>
  <si>
    <t>Transportation:</t>
  </si>
  <si>
    <t>Airline tickets may be requested if the destination is over 520 miles from Clarion, PA.  If attendees are planning to fly to the event destination, a printout of several different flight options and prices obtained from a valid source (e.g. Priceline, Expedia, etc.) must be attached to the Supplemental Request Form.  Any destination less than 520 miles away from Clarion, PA, will only be funded for road travel.  The RSO should use a CSA van for travel if one is available.  For an official mileage verification and to check the availability of the CSA van, visit the CSA Office at 278 Gemmell.  Personal vehicles should only be used as a last resort when the CSA vans are not available.</t>
  </si>
  <si>
    <t>Funded/Chargeable cost:</t>
  </si>
  <si>
    <t>CSA Van: $.50 per mile or $25.00 per trip, whichever is greater.</t>
  </si>
  <si>
    <t>If personal vehicle is used for travel funded amount will be $.40 per mile.</t>
  </si>
  <si>
    <t>Conferences:</t>
  </si>
  <si>
    <t>Educational Trips:</t>
  </si>
  <si>
    <t>Campus Programming Events:</t>
  </si>
  <si>
    <t>Supplemental Request  for Campus Programming must follow the same guidelines as stated in the current Clarion Students’ Association RSO budget packets.  Since RSO budgets are permitted to include campus programming and operating expenses but neither educational trips nor conferences, a written justification for why this campus event was not included in the original budget request is required.  E.g. “Our organization was not sure if we could secure the event in question due to scheduling issues”</t>
  </si>
  <si>
    <t>Community Service Trips:</t>
  </si>
  <si>
    <t>Please review the following CSA Policies before submitting a request:</t>
  </si>
  <si>
    <t>All CSA funded RSOs must be open to all students and made visible to them.  Since all organizations are funded from the Student Activity Fee, it is mandatory that all organizations make the entire campus aware of their event.  All programs, events, and social/educational trips must be available to ALL students.  RSOs may restrict conferences to only members of their organization</t>
  </si>
  <si>
    <t>Example and Guidelines:</t>
  </si>
  <si>
    <t>What do you plan on bringing back from this trip to benefit the education of the entire student body and how do you plan on implementing or exposing It to the students?</t>
  </si>
  <si>
    <t>OR</t>
  </si>
  <si>
    <t>Have you attended or performed this conference/event before? If yes, please explain the previous trip/event and anything that was held on campus afterwards as an attempt to benefit the educational welfare of the student body.  If not, why?</t>
  </si>
  <si>
    <t>Newly recognized organizations that have been approved for funding by Student Senate will be placed on non-funded status their first year.  During the first year, newly funded RSOs may not request supplemental funding.</t>
  </si>
  <si>
    <t>Fundraising:</t>
  </si>
  <si>
    <t>An attached document explaining the allocation of this request is encouraged as well.</t>
  </si>
  <si>
    <t>Organization E-mail:</t>
  </si>
  <si>
    <t>IF THIS REQUEST IS FOR A CONFERENCE, PLEASE ATTACH A COPY OF THE REGISTRATION FORM THAT CONTAINS PRICE FOR REGISTRATIONS AND ANTICIPATED HOTEL PRICE.</t>
  </si>
  <si>
    <t>Officer: Position</t>
  </si>
  <si>
    <t>Annual Amount Dues Paid per Member:</t>
  </si>
  <si>
    <t>Supplemental Amount Requested:</t>
  </si>
  <si>
    <t>Clarion Students' Association Office</t>
  </si>
  <si>
    <t>ATTN: Student Senate Treasurer</t>
  </si>
  <si>
    <t>Clarion University of Pennsylvania</t>
  </si>
  <si>
    <t>Phone: 814-393-2423</t>
  </si>
  <si>
    <t>Date Submitted:</t>
  </si>
  <si>
    <t>X</t>
  </si>
  <si>
    <t>CSA may fund up to $8,000 for Community Service Trips per academic year.  Once this threshold is reached, no other Community Service Trips will be funded by CSA for the academic year.  At least 60% of the total cost of the trip is required to be funded outside of CSA funding.  The Service Project must be open to all students on campus and students must sign up for the trip at the CSA Office.  The Service Project must also be performed in conjunction with a non-profit or not to profit organization (e.g. Habitat for Humanity, The St. Bernard Project, Clarion United Way, etc.).  The RSO must also acknowledge that the trip was funded with Student Activity Fee Money and that CSA and Student Senate are co-sponsors for the trip.</t>
  </si>
  <si>
    <t>All CSA funded organizations must have at least fifteen (15) members.  If an organization falls below the 15 member requirement, their account will be frozen until the requirement is met.</t>
  </si>
  <si>
    <t>How will this campus event benefit the student body as a whole and/or increase University Recognition?</t>
  </si>
  <si>
    <t>What are the years of the students involved with holding this event or attending the educational trip or conference? (i.e. 3 Freshmen, 2 Seniors, etc.)</t>
  </si>
  <si>
    <t>Please list to date the fundraising events held and how much was earned for your trip/event.  We need a breakdown of how much money your organization has earned for the trip/event and the amount your organization is requesting through supplemental request to cover the remaining cost.  If this portion of the application is not complete it will not be reviewed.</t>
  </si>
  <si>
    <t>CSA may fund up to $1,500 per academic trip, with 60% of the total cost of the trip required to be funded outside of CSA funding.  The academic trip must be open to all students on campus and student must sign up for the trip at the CSA Office.  A full itinerary for the trip must be attached to the Supplemental Funding Request.  The RSO must acknowledge that the trip is funded using Student Activity Fee Money and the CSA  and Student Senate are co-sponsors of the trip.</t>
  </si>
  <si>
    <t>The More Information Than Your Brain Can Handle Conference</t>
  </si>
  <si>
    <t>CUP Student Senate</t>
  </si>
  <si>
    <t>senate@clarion.edu</t>
  </si>
  <si>
    <t>Mr. Shawn Hoke</t>
  </si>
  <si>
    <t>814-393-2714</t>
  </si>
  <si>
    <t>shoke@clarion.edu</t>
  </si>
  <si>
    <t>251 Gemmell Complex</t>
  </si>
  <si>
    <t>President</t>
  </si>
  <si>
    <t>111-111-1111</t>
  </si>
  <si>
    <t>Vice President</t>
  </si>
  <si>
    <t>Secretary</t>
  </si>
  <si>
    <t>Treasurer</t>
  </si>
  <si>
    <t>S. Tudentpresident</t>
  </si>
  <si>
    <t>S. Tudentvicepresident</t>
  </si>
  <si>
    <t>S. Tudentsecretary</t>
  </si>
  <si>
    <t>S. Tudenttreasurer</t>
  </si>
  <si>
    <t>222-222-2222</t>
  </si>
  <si>
    <t>S.t.pres@clarion.edu</t>
  </si>
  <si>
    <t>S.t.vp@clarion.edu</t>
  </si>
  <si>
    <t>S.t.sec@clarion.edu</t>
  </si>
  <si>
    <t>S.t.treas@clarion.edu</t>
  </si>
  <si>
    <t>Name of Organization</t>
  </si>
  <si>
    <t>Conference Request Details</t>
  </si>
  <si>
    <t>Conference Title</t>
  </si>
  <si>
    <t>Date(s) of Conference</t>
  </si>
  <si>
    <t>Number of CUP Attendees:</t>
  </si>
  <si>
    <t>Location of Conference</t>
  </si>
  <si>
    <t>Lodging:</t>
  </si>
  <si>
    <t>Preferred Hotel:</t>
  </si>
  <si>
    <t>Proximity to Conference</t>
  </si>
  <si>
    <t>Number of Rooms</t>
  </si>
  <si>
    <t>Projected Cost/Night</t>
  </si>
  <si>
    <t>Number of Nights Stay</t>
  </si>
  <si>
    <t>Tax Rate</t>
  </si>
  <si>
    <t>Please attach either the room reservation confirmation or a printout of the room rates at the hotel you wish to stay in</t>
  </si>
  <si>
    <t>Number of Guests/Room</t>
  </si>
  <si>
    <t>Travel/Transportation</t>
  </si>
  <si>
    <t>Method of Travel</t>
  </si>
  <si>
    <t>CSA Van</t>
  </si>
  <si>
    <t>Total Miles to Destination</t>
  </si>
  <si>
    <t>Round Trip</t>
  </si>
  <si>
    <t>Cost per Mile</t>
  </si>
  <si>
    <t>Tolls</t>
  </si>
  <si>
    <t>Total Travel/Transportation Cost</t>
  </si>
  <si>
    <t>Total Trip Miles</t>
  </si>
  <si>
    <t xml:space="preserve">Meals </t>
  </si>
  <si>
    <t>Explanation</t>
  </si>
  <si>
    <t>Number of Students</t>
  </si>
  <si>
    <t>Per Diem Rate</t>
  </si>
  <si>
    <t>Number of Days</t>
  </si>
  <si>
    <t>Breakfast</t>
  </si>
  <si>
    <t xml:space="preserve">Lunch </t>
  </si>
  <si>
    <t>Dinner</t>
  </si>
  <si>
    <t>Total Meal Cost</t>
  </si>
  <si>
    <t>Registration</t>
  </si>
  <si>
    <t>Cost Per Student</t>
  </si>
  <si>
    <t>Total Registration Cost</t>
  </si>
  <si>
    <t>Total Cost to Attend Conference</t>
  </si>
  <si>
    <t>Fundraising Efforts - Offset Cost</t>
  </si>
  <si>
    <t>T-Shirt Sale</t>
  </si>
  <si>
    <t>Fundraiser</t>
  </si>
  <si>
    <t>Community Service</t>
  </si>
  <si>
    <t>Total Fundraising Amount</t>
  </si>
  <si>
    <t>Amount requested from Supplemental Allocation</t>
  </si>
  <si>
    <t>The Supplemental Budget is divided into fall and spring semesters.  The Appropriations Committee will review the request in the semester that the registration of the campus programming event or conference is held.</t>
  </si>
  <si>
    <t>Student Senate reserves the right to make any exceptions to this policy.</t>
  </si>
  <si>
    <t>Conference Host Organization</t>
  </si>
  <si>
    <t>Total Projected Lodging</t>
  </si>
  <si>
    <t>Meals aren't provided at the conference</t>
  </si>
  <si>
    <t>Other</t>
  </si>
  <si>
    <t>Funds Raised</t>
  </si>
  <si>
    <t>% Total Cost</t>
  </si>
  <si>
    <t>Total Allowable Amount for Supplemental</t>
  </si>
  <si>
    <t>If supplemental request is approved, the organization must return to the next Student Senate Meeting following the educational trip, conference, or campus event, and report on the event.  The organization is encouraged to notify Student Senate of which meeting they will be attending.</t>
  </si>
  <si>
    <t>**Student Senate reserves the right to make any exceptions to this policy.**</t>
  </si>
  <si>
    <t>Amount of Appropriations Committee Recommendation</t>
  </si>
  <si>
    <t>Project Number</t>
  </si>
  <si>
    <t>FS</t>
  </si>
  <si>
    <t>SUPPLEMENTAL Appropriations Request Form</t>
  </si>
  <si>
    <t>E-Mail or deliver to:</t>
  </si>
  <si>
    <t>csa@clarion.edu</t>
  </si>
  <si>
    <r>
      <t xml:space="preserve">E-mail this form to csa@clarion.edu or deliver hard copies to the CSA Office at 278 Gemmell Complex.  If passed by the Appropriations Committee, representatives of your group are </t>
    </r>
    <r>
      <rPr>
        <b/>
        <sz val="11"/>
        <color theme="1"/>
        <rFont val="Arial"/>
        <family val="2"/>
      </rPr>
      <t>required</t>
    </r>
    <r>
      <rPr>
        <sz val="11"/>
        <color theme="1"/>
        <rFont val="Arial"/>
        <family val="2"/>
      </rPr>
      <t xml:space="preserve"> to attend the next Student Senate meeting for the request to be considered for approval.  Failure to attend the Student Senate Meeting will result in tabling the motion to approve.</t>
    </r>
  </si>
  <si>
    <t>Round Trip Y/N</t>
  </si>
  <si>
    <t>Requesting Organization Complete all Blue Fields.</t>
  </si>
  <si>
    <t>Student Senate Complete all Tan Fields</t>
  </si>
  <si>
    <t>Recognized Student Organizations must include a succinct essay summarizing the details of the trip or campus-programming event, along with an attached itinerary of the event.  Any room reservation confirmations and/or traveling arrangement confirmations are encouraged as well.  The essay must also answer the following questions depending upon the type of event requesting funding (e.g. Educational Trip/Conference, Campus Event):</t>
  </si>
  <si>
    <t>Yes</t>
  </si>
  <si>
    <t>No</t>
  </si>
  <si>
    <t>choose yes or no from the drop down menu</t>
  </si>
  <si>
    <t>Personal Vehicle</t>
  </si>
  <si>
    <t>Cost per Mile CSA Van</t>
  </si>
  <si>
    <t>SS</t>
  </si>
  <si>
    <r>
      <t xml:space="preserve">Requesting Organization Complete all </t>
    </r>
    <r>
      <rPr>
        <sz val="11"/>
        <color rgb="FF00B0F0"/>
        <rFont val="Arial"/>
        <family val="2"/>
      </rPr>
      <t>Blue</t>
    </r>
    <r>
      <rPr>
        <sz val="11"/>
        <color theme="1"/>
        <rFont val="Arial"/>
        <family val="2"/>
      </rPr>
      <t xml:space="preserve"> Fields.</t>
    </r>
  </si>
  <si>
    <r>
      <t xml:space="preserve">Student Senate Complete all </t>
    </r>
    <r>
      <rPr>
        <sz val="11"/>
        <color theme="7" tint="0.59999389629810485"/>
        <rFont val="Arial"/>
        <family val="2"/>
      </rPr>
      <t>Tan</t>
    </r>
    <r>
      <rPr>
        <sz val="11"/>
        <color theme="1"/>
        <rFont val="Arial"/>
        <family val="2"/>
      </rPr>
      <t xml:space="preserve"> Fields</t>
    </r>
  </si>
  <si>
    <t>Total Requested from Supplemental Appropriations Request Form</t>
  </si>
  <si>
    <t>Notes/Explanation</t>
  </si>
  <si>
    <t>The Clarion Students’ Association may fund up to $2,500 for a maximum of five (5) students to attend an approved conference.  Only one organization will be permitted to attend the same conference.  RSOs may only be funded to attend one (1) regional and one (1) national conference per academic year.  A copy of the Full itinerary should be included as shown in Sample Request Example.  CSA will not fund the cost for advisors to attend the conference.  Supplemental funding will only fund an individual student for one regional conference and one national conference per year.</t>
  </si>
  <si>
    <t>Calculated Recommended Approved Amount</t>
  </si>
  <si>
    <t>For Student Senate Use Only</t>
  </si>
  <si>
    <t>All information verified to CU Connect Information</t>
  </si>
  <si>
    <t>Reviewer's Initials</t>
  </si>
  <si>
    <t>Reviewer:</t>
  </si>
  <si>
    <t>Date:</t>
  </si>
  <si>
    <t>Recommended Amount</t>
  </si>
  <si>
    <t>Justification:</t>
  </si>
  <si>
    <t>Total Conference Cost per Person</t>
  </si>
  <si>
    <t>Total Conference Cost per maximum number of attendees</t>
  </si>
  <si>
    <t>Maximum Number of funded people - 5 per Guidelines</t>
  </si>
  <si>
    <t xml:space="preserve">Total Fundable Cost to attend </t>
  </si>
  <si>
    <t>40% limit from Supplemental Funds</t>
  </si>
  <si>
    <t>Maximum Allowable Amount from Supplemental Funds $2,500 Per Guidelines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</si>
</sst>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164" formatCode="mm/dd/yy;@"/>
    <numFmt numFmtId="165" formatCode="m/d/yy;@"/>
  </numFmts>
  <fonts count="19" x14ac:knownFonts="1">
    <font>
      <sz val="11"/>
      <color theme="1"/>
      <name val="Calibri"/>
      <family val="2"/>
      <scheme val="minor"/>
    </font>
    <font>
      <sz val="10"/>
      <color theme="1"/>
      <name val="Arial"/>
      <family val="2"/>
    </font>
    <font>
      <sz val="11"/>
      <color theme="1"/>
      <name val="Arial"/>
      <family val="2"/>
    </font>
    <font>
      <b/>
      <sz val="11"/>
      <color theme="1"/>
      <name val="Arial"/>
      <family val="2"/>
    </font>
    <font>
      <u/>
      <sz val="11"/>
      <color theme="1"/>
      <name val="Arial"/>
      <family val="2"/>
    </font>
    <font>
      <b/>
      <sz val="12"/>
      <color theme="1"/>
      <name val="Arial"/>
      <family val="2"/>
    </font>
    <font>
      <b/>
      <sz val="14"/>
      <color theme="1"/>
      <name val="Arial"/>
      <family val="2"/>
    </font>
    <font>
      <b/>
      <sz val="16"/>
      <color theme="1"/>
      <name val="Arial"/>
      <family val="2"/>
    </font>
    <font>
      <b/>
      <sz val="18"/>
      <color theme="1"/>
      <name val="Arial"/>
      <family val="2"/>
    </font>
    <font>
      <sz val="10"/>
      <color theme="1"/>
      <name val="Arial"/>
      <family val="2"/>
    </font>
    <font>
      <b/>
      <u/>
      <sz val="11"/>
      <color theme="1"/>
      <name val="Arial"/>
      <family val="2"/>
    </font>
    <font>
      <i/>
      <sz val="12"/>
      <color theme="1"/>
      <name val="Arial"/>
      <family val="2"/>
    </font>
    <font>
      <u/>
      <sz val="11"/>
      <color theme="10"/>
      <name val="Calibri"/>
      <family val="2"/>
      <scheme val="minor"/>
    </font>
    <font>
      <b/>
      <u/>
      <sz val="10"/>
      <color theme="1"/>
      <name val="Arial"/>
      <family val="2"/>
    </font>
    <font>
      <i/>
      <sz val="10"/>
      <color theme="1"/>
      <name val="Arial"/>
      <family val="2"/>
    </font>
    <font>
      <b/>
      <sz val="10"/>
      <color theme="1"/>
      <name val="Arial"/>
      <family val="2"/>
    </font>
    <font>
      <sz val="8"/>
      <color theme="1"/>
      <name val="Arial"/>
      <family val="2"/>
    </font>
    <font>
      <sz val="11"/>
      <color rgb="FF00B0F0"/>
      <name val="Arial"/>
      <family val="2"/>
    </font>
    <font>
      <sz val="11"/>
      <color theme="7" tint="0.59999389629810485"/>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64"/>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2" fillId="0" borderId="0" applyNumberFormat="0" applyFill="0" applyBorder="0" applyAlignment="0" applyProtection="0"/>
  </cellStyleXfs>
  <cellXfs count="189">
    <xf numFmtId="0" fontId="0" fillId="0" borderId="0" xfId="0"/>
    <xf numFmtId="0" fontId="2" fillId="0" borderId="0" xfId="0" applyFont="1" applyAlignment="1">
      <alignment vertical="center"/>
    </xf>
    <xf numFmtId="0" fontId="2" fillId="0" borderId="0" xfId="0" applyFont="1"/>
    <xf numFmtId="0" fontId="2" fillId="0" borderId="0" xfId="0" applyFont="1" applyBorder="1" applyAlignment="1">
      <alignment vertical="center" wrapText="1"/>
    </xf>
    <xf numFmtId="0" fontId="2" fillId="0" borderId="0" xfId="0" applyFont="1" applyBorder="1"/>
    <xf numFmtId="0" fontId="2" fillId="0" borderId="3" xfId="0" applyFont="1" applyBorder="1" applyAlignment="1">
      <alignment vertical="center" wrapText="1"/>
    </xf>
    <xf numFmtId="0" fontId="2" fillId="0" borderId="0" xfId="0" applyFont="1" applyBorder="1" applyAlignment="1">
      <alignment vertical="center"/>
    </xf>
    <xf numFmtId="0" fontId="2" fillId="0" borderId="0" xfId="0" applyFont="1" applyFill="1" applyBorder="1"/>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3" fillId="0" borderId="0" xfId="0" applyFont="1" applyBorder="1" applyAlignment="1">
      <alignment vertical="center"/>
    </xf>
    <xf numFmtId="164" fontId="2" fillId="0" borderId="1" xfId="0" applyNumberFormat="1" applyFont="1" applyBorder="1" applyAlignment="1">
      <alignment vertical="center"/>
    </xf>
    <xf numFmtId="164" fontId="2" fillId="0" borderId="0" xfId="0" applyNumberFormat="1" applyFont="1" applyBorder="1" applyAlignment="1">
      <alignment vertical="center"/>
    </xf>
    <xf numFmtId="0" fontId="4" fillId="0" borderId="0" xfId="0" applyFont="1" applyBorder="1" applyAlignment="1">
      <alignment horizontal="left" vertical="center"/>
    </xf>
    <xf numFmtId="0" fontId="2" fillId="0" borderId="0" xfId="0" applyFont="1" applyBorder="1" applyAlignment="1">
      <alignment horizontal="right" vertical="center"/>
    </xf>
    <xf numFmtId="0" fontId="9" fillId="0" borderId="0" xfId="0" applyFont="1" applyBorder="1" applyAlignment="1">
      <alignment horizontal="left" vertical="center"/>
    </xf>
    <xf numFmtId="0" fontId="2" fillId="0" borderId="0" xfId="0" applyFont="1" applyBorder="1" applyAlignment="1">
      <alignment horizontal="left" vertical="center" wrapText="1"/>
    </xf>
    <xf numFmtId="0" fontId="2" fillId="0" borderId="0" xfId="0" applyFont="1" applyAlignment="1">
      <alignment vertical="top"/>
    </xf>
    <xf numFmtId="0" fontId="3" fillId="0" borderId="0" xfId="0" applyFont="1" applyAlignment="1">
      <alignment vertical="center"/>
    </xf>
    <xf numFmtId="0" fontId="3" fillId="0" borderId="0" xfId="0" applyFont="1"/>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xf>
    <xf numFmtId="0" fontId="2" fillId="0" borderId="3" xfId="0" applyFont="1" applyBorder="1" applyAlignment="1">
      <alignment horizontal="center"/>
    </xf>
    <xf numFmtId="0" fontId="9" fillId="0" borderId="1" xfId="0" applyFont="1" applyBorder="1" applyAlignment="1">
      <alignment vertical="center" wrapText="1"/>
    </xf>
    <xf numFmtId="0" fontId="9" fillId="0" borderId="2" xfId="0" applyFont="1" applyBorder="1" applyAlignment="1">
      <alignment vertical="center" wrapText="1"/>
    </xf>
    <xf numFmtId="0" fontId="9" fillId="0" borderId="0" xfId="0" applyFont="1"/>
    <xf numFmtId="8" fontId="9" fillId="0" borderId="0" xfId="0" applyNumberFormat="1" applyFont="1"/>
    <xf numFmtId="0" fontId="9" fillId="0" borderId="1" xfId="0" applyFont="1" applyBorder="1"/>
    <xf numFmtId="0" fontId="13" fillId="0" borderId="0" xfId="0" applyFont="1"/>
    <xf numFmtId="0" fontId="9" fillId="0" borderId="0" xfId="0" applyFont="1" applyAlignment="1">
      <alignment horizontal="center" wrapText="1"/>
    </xf>
    <xf numFmtId="8" fontId="9" fillId="0" borderId="0" xfId="0" applyNumberFormat="1" applyFont="1" applyAlignment="1">
      <alignment horizontal="center" wrapText="1"/>
    </xf>
    <xf numFmtId="0" fontId="9" fillId="0" borderId="0" xfId="0" applyFont="1" applyAlignment="1">
      <alignment horizontal="center"/>
    </xf>
    <xf numFmtId="10" fontId="9" fillId="0" borderId="0" xfId="0" applyNumberFormat="1" applyFont="1"/>
    <xf numFmtId="8" fontId="9" fillId="0" borderId="0" xfId="0" applyNumberFormat="1" applyFont="1" applyAlignment="1">
      <alignment horizontal="center"/>
    </xf>
    <xf numFmtId="8" fontId="9" fillId="0" borderId="2" xfId="0" applyNumberFormat="1" applyFont="1" applyBorder="1"/>
    <xf numFmtId="0" fontId="9" fillId="0" borderId="1" xfId="0" applyFont="1" applyBorder="1" applyAlignment="1">
      <alignment horizontal="center"/>
    </xf>
    <xf numFmtId="0" fontId="9" fillId="0" borderId="2" xfId="0" applyFont="1" applyBorder="1" applyAlignment="1">
      <alignment horizontal="center"/>
    </xf>
    <xf numFmtId="0" fontId="16" fillId="0" borderId="0" xfId="0" applyFont="1" applyAlignment="1">
      <alignment horizontal="center" wrapText="1"/>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4" fillId="0" borderId="0" xfId="0" applyFont="1" applyBorder="1" applyAlignment="1">
      <alignment horizontal="left" vertical="center"/>
    </xf>
    <xf numFmtId="0" fontId="2" fillId="0" borderId="0" xfId="0" applyFont="1" applyBorder="1" applyAlignment="1">
      <alignment horizontal="center" vertical="center" wrapText="1"/>
    </xf>
    <xf numFmtId="164" fontId="2" fillId="2" borderId="1" xfId="0" applyNumberFormat="1" applyFont="1" applyFill="1" applyBorder="1" applyAlignment="1" applyProtection="1">
      <alignment vertical="center"/>
      <protection locked="0"/>
    </xf>
    <xf numFmtId="0" fontId="2" fillId="2" borderId="3" xfId="0" applyFont="1" applyFill="1" applyBorder="1" applyAlignment="1" applyProtection="1">
      <alignment vertical="center" wrapText="1"/>
      <protection locked="0"/>
    </xf>
    <xf numFmtId="0" fontId="2" fillId="3" borderId="3" xfId="0" applyFont="1" applyFill="1" applyBorder="1" applyAlignment="1" applyProtection="1">
      <alignment horizontal="center"/>
      <protection locked="0"/>
    </xf>
    <xf numFmtId="0" fontId="9" fillId="2" borderId="1" xfId="0" applyFont="1" applyFill="1" applyBorder="1" applyAlignment="1" applyProtection="1">
      <alignment vertical="center" wrapText="1"/>
      <protection locked="0"/>
    </xf>
    <xf numFmtId="0" fontId="9" fillId="2" borderId="2" xfId="0" applyFont="1" applyFill="1" applyBorder="1" applyAlignment="1" applyProtection="1">
      <alignment vertical="center" wrapText="1"/>
      <protection locked="0"/>
    </xf>
    <xf numFmtId="0" fontId="9" fillId="2" borderId="3" xfId="0" applyFont="1" applyFill="1" applyBorder="1" applyAlignment="1" applyProtection="1">
      <alignment horizontal="center"/>
      <protection locked="0"/>
    </xf>
    <xf numFmtId="8" fontId="9" fillId="2" borderId="3" xfId="0" applyNumberFormat="1" applyFont="1" applyFill="1" applyBorder="1" applyProtection="1">
      <protection locked="0"/>
    </xf>
    <xf numFmtId="10" fontId="9" fillId="2" borderId="3" xfId="0" applyNumberFormat="1" applyFont="1" applyFill="1" applyBorder="1" applyProtection="1">
      <protection locked="0"/>
    </xf>
    <xf numFmtId="0" fontId="2" fillId="0" borderId="0" xfId="0" applyFont="1" applyBorder="1" applyAlignment="1">
      <alignment horizontal="center" vertical="center"/>
    </xf>
    <xf numFmtId="0" fontId="2" fillId="0" borderId="1" xfId="0" applyFont="1" applyBorder="1" applyAlignment="1" applyProtection="1">
      <alignment horizontal="right" wrapText="1"/>
      <protection locked="0"/>
    </xf>
    <xf numFmtId="0" fontId="12" fillId="0" borderId="0" xfId="1" applyBorder="1" applyAlignment="1">
      <alignment vertical="center"/>
    </xf>
    <xf numFmtId="0" fontId="9" fillId="0" borderId="0" xfId="0" applyFont="1" applyAlignment="1"/>
    <xf numFmtId="0" fontId="9" fillId="0" borderId="2" xfId="0" applyFont="1" applyFill="1" applyBorder="1" applyProtection="1">
      <protection locked="0"/>
    </xf>
    <xf numFmtId="0" fontId="2" fillId="0" borderId="0" xfId="0" applyFont="1" applyFill="1" applyBorder="1" applyAlignment="1">
      <alignment horizontal="center" vertical="center"/>
    </xf>
    <xf numFmtId="0" fontId="0" fillId="0" borderId="0" xfId="0" applyProtection="1">
      <protection locked="0"/>
    </xf>
    <xf numFmtId="0" fontId="0" fillId="0" borderId="0" xfId="0" applyAlignment="1">
      <alignment horizontal="justify"/>
    </xf>
    <xf numFmtId="0" fontId="9" fillId="0" borderId="2" xfId="0" applyFont="1" applyFill="1" applyBorder="1" applyProtection="1"/>
    <xf numFmtId="0" fontId="2" fillId="2" borderId="3" xfId="0" applyFont="1" applyFill="1" applyBorder="1" applyAlignment="1" applyProtection="1">
      <alignment horizontal="right"/>
      <protection locked="0"/>
    </xf>
    <xf numFmtId="8" fontId="9" fillId="2" borderId="6" xfId="0" applyNumberFormat="1" applyFont="1" applyFill="1" applyBorder="1" applyProtection="1">
      <protection locked="0"/>
    </xf>
    <xf numFmtId="0" fontId="9" fillId="2" borderId="3" xfId="0" applyFont="1" applyFill="1" applyBorder="1" applyProtection="1">
      <protection locked="0"/>
    </xf>
    <xf numFmtId="0" fontId="9" fillId="2" borderId="5" xfId="0" applyFont="1" applyFill="1" applyBorder="1" applyAlignment="1" applyProtection="1">
      <alignment horizontal="center"/>
      <protection locked="0"/>
    </xf>
    <xf numFmtId="0" fontId="9" fillId="0" borderId="0" xfId="0" applyFont="1" applyFill="1"/>
    <xf numFmtId="0" fontId="9" fillId="0" borderId="1" xfId="0" applyFont="1" applyFill="1" applyBorder="1"/>
    <xf numFmtId="0" fontId="9" fillId="0" borderId="0" xfId="0" applyFont="1" applyFill="1" applyAlignment="1">
      <alignment horizontal="center" wrapText="1"/>
    </xf>
    <xf numFmtId="0" fontId="9" fillId="0" borderId="0" xfId="0" applyFont="1" applyFill="1" applyAlignment="1">
      <alignment horizontal="center"/>
    </xf>
    <xf numFmtId="8" fontId="9" fillId="0" borderId="0" xfId="0" applyNumberFormat="1" applyFont="1" applyFill="1"/>
    <xf numFmtId="8" fontId="9" fillId="0" borderId="2" xfId="0" applyNumberFormat="1" applyFont="1" applyFill="1" applyBorder="1"/>
    <xf numFmtId="8" fontId="9" fillId="0" borderId="2" xfId="0" applyNumberFormat="1" applyFont="1" applyFill="1" applyBorder="1" applyProtection="1">
      <protection locked="0"/>
    </xf>
    <xf numFmtId="0" fontId="9" fillId="0" borderId="3" xfId="0" applyFont="1" applyFill="1" applyBorder="1" applyProtection="1">
      <protection locked="0"/>
    </xf>
    <xf numFmtId="8" fontId="9" fillId="0" borderId="6" xfId="0" applyNumberFormat="1" applyFont="1" applyFill="1" applyBorder="1" applyProtection="1">
      <protection locked="0"/>
    </xf>
    <xf numFmtId="0" fontId="13" fillId="0" borderId="0" xfId="0" applyFont="1" applyFill="1"/>
    <xf numFmtId="0" fontId="2" fillId="2" borderId="5"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2" fillId="2" borderId="5"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wrapText="1"/>
      <protection locked="0"/>
    </xf>
    <xf numFmtId="0" fontId="2" fillId="0" borderId="0" xfId="0" applyFont="1" applyAlignment="1">
      <alignment horizontal="left" vertical="center"/>
    </xf>
    <xf numFmtId="0" fontId="2" fillId="0" borderId="8" xfId="0" applyFont="1" applyBorder="1" applyAlignment="1">
      <alignment horizontal="left" vertical="center"/>
    </xf>
    <xf numFmtId="0" fontId="9" fillId="0" borderId="4"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2" borderId="2" xfId="0" applyFont="1" applyFill="1" applyBorder="1" applyAlignment="1" applyProtection="1">
      <alignment horizontal="left" wrapText="1"/>
      <protection locked="0"/>
    </xf>
    <xf numFmtId="0" fontId="2" fillId="2" borderId="2" xfId="0" applyFont="1" applyFill="1" applyBorder="1" applyAlignment="1" applyProtection="1">
      <alignment horizontal="center" wrapText="1"/>
      <protection locked="0"/>
    </xf>
    <xf numFmtId="0" fontId="2" fillId="2" borderId="1" xfId="0" applyFont="1" applyFill="1" applyBorder="1" applyAlignment="1" applyProtection="1">
      <alignment horizontal="center" wrapText="1"/>
      <protection locked="0"/>
    </xf>
    <xf numFmtId="49" fontId="2" fillId="2" borderId="1" xfId="0" applyNumberFormat="1" applyFont="1" applyFill="1" applyBorder="1" applyAlignment="1" applyProtection="1">
      <alignment horizontal="center" vertical="center" wrapText="1"/>
      <protection locked="0"/>
    </xf>
    <xf numFmtId="0" fontId="2" fillId="0" borderId="0" xfId="0" applyFont="1" applyBorder="1" applyAlignment="1">
      <alignment horizontal="center" vertical="center" wrapText="1"/>
    </xf>
    <xf numFmtId="0" fontId="2" fillId="2" borderId="1" xfId="0" applyFont="1" applyFill="1" applyBorder="1" applyAlignment="1" applyProtection="1">
      <alignment horizontal="center" vertical="center"/>
      <protection locked="0"/>
    </xf>
    <xf numFmtId="0" fontId="2" fillId="2" borderId="1" xfId="0" applyFont="1" applyFill="1" applyBorder="1" applyAlignment="1" applyProtection="1">
      <alignment horizontal="center"/>
      <protection locked="0"/>
    </xf>
    <xf numFmtId="0" fontId="2" fillId="2" borderId="1" xfId="0" applyFont="1" applyFill="1" applyBorder="1" applyAlignment="1" applyProtection="1">
      <alignment horizontal="left" wrapText="1"/>
      <protection locked="0"/>
    </xf>
    <xf numFmtId="0" fontId="5" fillId="0" borderId="0" xfId="0" applyFont="1" applyBorder="1" applyAlignment="1">
      <alignment horizontal="justify" vertical="center" wrapText="1"/>
    </xf>
    <xf numFmtId="0" fontId="2" fillId="2" borderId="1" xfId="0" applyFont="1" applyFill="1" applyBorder="1" applyAlignment="1" applyProtection="1">
      <alignment horizontal="left" vertical="center" wrapText="1"/>
      <protection locked="0"/>
    </xf>
    <xf numFmtId="0" fontId="2" fillId="2" borderId="2" xfId="0" applyFont="1" applyFill="1" applyBorder="1" applyAlignment="1" applyProtection="1">
      <alignment horizontal="left" vertical="center" wrapText="1"/>
      <protection locked="0"/>
    </xf>
    <xf numFmtId="0" fontId="2" fillId="0" borderId="4" xfId="0" applyFont="1" applyBorder="1" applyAlignment="1">
      <alignment horizontal="center" vertical="center" wrapText="1"/>
    </xf>
    <xf numFmtId="0" fontId="4" fillId="0" borderId="0" xfId="0" applyFont="1" applyBorder="1" applyAlignment="1">
      <alignment horizontal="left" vertical="center"/>
    </xf>
    <xf numFmtId="0" fontId="5" fillId="0" borderId="0" xfId="0" applyFont="1" applyBorder="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8" fontId="2" fillId="3" borderId="1" xfId="0" applyNumberFormat="1" applyFont="1" applyFill="1" applyBorder="1" applyAlignment="1" applyProtection="1">
      <alignment horizontal="right" vertical="center" wrapText="1"/>
      <protection locked="0"/>
    </xf>
    <xf numFmtId="8" fontId="2" fillId="2" borderId="4" xfId="0" applyNumberFormat="1" applyFont="1" applyFill="1" applyBorder="1" applyAlignment="1" applyProtection="1">
      <alignment horizontal="right" vertical="center"/>
      <protection locked="0"/>
    </xf>
    <xf numFmtId="8" fontId="2" fillId="2" borderId="9" xfId="0" applyNumberFormat="1" applyFont="1" applyFill="1" applyBorder="1" applyAlignment="1" applyProtection="1">
      <alignment horizontal="right" vertical="center" wrapText="1"/>
      <protection locked="0"/>
    </xf>
    <xf numFmtId="8" fontId="2" fillId="2" borderId="10" xfId="0" applyNumberFormat="1" applyFont="1" applyFill="1" applyBorder="1" applyAlignment="1" applyProtection="1">
      <alignment horizontal="right" vertical="center" wrapText="1"/>
      <protection locked="0"/>
    </xf>
    <xf numFmtId="8" fontId="2" fillId="2" borderId="1" xfId="0" applyNumberFormat="1" applyFont="1" applyFill="1" applyBorder="1" applyAlignment="1" applyProtection="1">
      <alignment horizontal="right" vertical="center" wrapText="1"/>
      <protection locked="0"/>
    </xf>
    <xf numFmtId="0" fontId="8" fillId="0" borderId="0" xfId="0" applyFont="1" applyBorder="1" applyAlignment="1">
      <alignment horizontal="center" vertical="center" wrapText="1"/>
    </xf>
    <xf numFmtId="0" fontId="2" fillId="0" borderId="0" xfId="0" applyFont="1" applyBorder="1" applyAlignment="1">
      <alignment horizontal="justify" vertical="center"/>
    </xf>
    <xf numFmtId="0" fontId="2" fillId="0" borderId="4" xfId="0" applyFont="1" applyBorder="1" applyAlignment="1">
      <alignment horizontal="left" vertical="center"/>
    </xf>
    <xf numFmtId="0" fontId="15" fillId="0" borderId="0" xfId="0" applyFont="1" applyAlignment="1">
      <alignment horizontal="center" wrapText="1"/>
    </xf>
    <xf numFmtId="0" fontId="9" fillId="2" borderId="6" xfId="0" applyFont="1" applyFill="1" applyBorder="1" applyAlignment="1" applyProtection="1">
      <alignment horizontal="left" wrapText="1"/>
      <protection locked="0"/>
    </xf>
    <xf numFmtId="0" fontId="9" fillId="2" borderId="2" xfId="0" applyFont="1" applyFill="1" applyBorder="1" applyAlignment="1" applyProtection="1">
      <alignment horizontal="left" wrapText="1"/>
      <protection locked="0"/>
    </xf>
    <xf numFmtId="0" fontId="9" fillId="2" borderId="7" xfId="0" applyFont="1" applyFill="1" applyBorder="1" applyAlignment="1" applyProtection="1">
      <alignment horizontal="left" wrapText="1"/>
      <protection locked="0"/>
    </xf>
    <xf numFmtId="0" fontId="9" fillId="2" borderId="6" xfId="0" applyFont="1" applyFill="1" applyBorder="1" applyAlignment="1" applyProtection="1">
      <alignment horizontal="center" wrapText="1"/>
      <protection locked="0"/>
    </xf>
    <xf numFmtId="0" fontId="9" fillId="2" borderId="2" xfId="0" applyFont="1" applyFill="1" applyBorder="1" applyAlignment="1" applyProtection="1">
      <alignment horizontal="center" wrapText="1"/>
      <protection locked="0"/>
    </xf>
    <xf numFmtId="0" fontId="9" fillId="2" borderId="7" xfId="0" applyFont="1" applyFill="1" applyBorder="1" applyAlignment="1" applyProtection="1">
      <alignment horizontal="center" wrapText="1"/>
      <protection locked="0"/>
    </xf>
    <xf numFmtId="0" fontId="14" fillId="0" borderId="0" xfId="0" applyFont="1" applyAlignment="1">
      <alignment horizontal="left" wrapText="1"/>
    </xf>
    <xf numFmtId="0" fontId="9" fillId="0" borderId="0" xfId="0" applyFont="1" applyAlignment="1">
      <alignment horizontal="justify" wrapText="1"/>
    </xf>
    <xf numFmtId="0" fontId="9" fillId="0" borderId="0" xfId="0" applyFont="1" applyAlignment="1">
      <alignment horizontal="left" wrapText="1"/>
    </xf>
    <xf numFmtId="0" fontId="0" fillId="2" borderId="2" xfId="0" applyFill="1" applyBorder="1" applyAlignment="1" applyProtection="1">
      <alignment horizontal="left" wrapText="1"/>
      <protection locked="0"/>
    </xf>
    <xf numFmtId="0" fontId="0" fillId="2" borderId="7" xfId="0" applyFill="1" applyBorder="1" applyAlignment="1" applyProtection="1">
      <alignment horizontal="left" wrapText="1"/>
      <protection locked="0"/>
    </xf>
    <xf numFmtId="0" fontId="9" fillId="0" borderId="1" xfId="0" applyFont="1" applyBorder="1" applyAlignment="1">
      <alignment horizontal="center"/>
    </xf>
    <xf numFmtId="0" fontId="5" fillId="0" borderId="0" xfId="0" applyFont="1" applyAlignment="1">
      <alignment horizontal="center" wrapText="1"/>
    </xf>
    <xf numFmtId="49" fontId="9" fillId="0" borderId="1" xfId="0" applyNumberFormat="1" applyFont="1" applyBorder="1" applyAlignment="1">
      <alignment horizontal="left" wrapText="1"/>
    </xf>
    <xf numFmtId="0" fontId="2" fillId="0" borderId="0" xfId="0" applyFont="1" applyAlignment="1">
      <alignment horizontal="center" vertical="center"/>
    </xf>
    <xf numFmtId="0" fontId="2" fillId="0" borderId="0" xfId="0" applyFont="1" applyAlignment="1">
      <alignment horizontal="left"/>
    </xf>
    <xf numFmtId="0" fontId="10" fillId="0" borderId="0" xfId="0" applyFont="1" applyAlignment="1">
      <alignment horizontal="left" vertical="center"/>
    </xf>
    <xf numFmtId="0" fontId="10" fillId="0" borderId="0" xfId="0" applyFont="1" applyAlignment="1">
      <alignment horizontal="left"/>
    </xf>
    <xf numFmtId="0" fontId="2" fillId="0" borderId="0" xfId="0" applyFont="1" applyAlignment="1">
      <alignment horizontal="justify" vertical="center" wrapText="1"/>
    </xf>
    <xf numFmtId="0" fontId="2" fillId="0" borderId="0" xfId="0" applyFont="1" applyAlignment="1">
      <alignment horizontal="justify" vertical="center"/>
    </xf>
    <xf numFmtId="0" fontId="2" fillId="0" borderId="0" xfId="0" applyFont="1" applyAlignment="1">
      <alignment horizontal="justify"/>
    </xf>
    <xf numFmtId="0" fontId="3" fillId="0" borderId="0" xfId="0" applyFont="1" applyAlignment="1">
      <alignment horizontal="center"/>
    </xf>
    <xf numFmtId="0" fontId="2" fillId="0" borderId="0" xfId="0" applyFont="1" applyAlignment="1">
      <alignment horizontal="justify" wrapText="1"/>
    </xf>
    <xf numFmtId="0" fontId="11" fillId="0" borderId="0" xfId="0" applyFont="1" applyAlignment="1">
      <alignment horizontal="center" vertical="center" wrapText="1"/>
    </xf>
    <xf numFmtId="0" fontId="2" fillId="0" borderId="1" xfId="0" applyFont="1" applyBorder="1" applyAlignment="1">
      <alignment horizontal="left" vertical="center" wrapText="1"/>
    </xf>
    <xf numFmtId="0" fontId="12" fillId="0" borderId="1" xfId="1" applyBorder="1" applyAlignment="1">
      <alignment horizontal="left" wrapText="1"/>
    </xf>
    <xf numFmtId="0" fontId="2" fillId="0" borderId="1" xfId="0" applyFont="1" applyBorder="1" applyAlignment="1">
      <alignment horizontal="left" wrapText="1"/>
    </xf>
    <xf numFmtId="0" fontId="2" fillId="0" borderId="1" xfId="0" applyFont="1" applyBorder="1" applyAlignment="1">
      <alignment horizontal="center" vertical="center" wrapText="1"/>
    </xf>
    <xf numFmtId="0" fontId="12" fillId="0" borderId="1" xfId="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center" vertical="center"/>
    </xf>
    <xf numFmtId="0" fontId="2" fillId="0" borderId="1" xfId="0" applyFont="1" applyBorder="1" applyAlignment="1">
      <alignment horizontal="center"/>
    </xf>
    <xf numFmtId="0" fontId="12" fillId="0" borderId="1" xfId="1" applyBorder="1" applyAlignment="1">
      <alignment horizontal="center"/>
    </xf>
    <xf numFmtId="0" fontId="2" fillId="0" borderId="2" xfId="0" applyFont="1" applyBorder="1" applyAlignment="1">
      <alignment horizontal="left" vertical="center" wrapText="1"/>
    </xf>
    <xf numFmtId="0" fontId="12" fillId="0" borderId="2" xfId="1" applyBorder="1" applyAlignment="1">
      <alignment horizontal="left" wrapText="1"/>
    </xf>
    <xf numFmtId="0" fontId="2" fillId="0" borderId="2" xfId="0" applyFont="1" applyBorder="1" applyAlignment="1">
      <alignment horizontal="left" wrapText="1"/>
    </xf>
    <xf numFmtId="0" fontId="12" fillId="0" borderId="2" xfId="1" applyBorder="1" applyAlignment="1">
      <alignment horizontal="center" wrapText="1"/>
    </xf>
    <xf numFmtId="0" fontId="2" fillId="0" borderId="2" xfId="0" applyFont="1" applyBorder="1" applyAlignment="1">
      <alignment horizontal="center" wrapText="1"/>
    </xf>
    <xf numFmtId="8" fontId="2" fillId="0" borderId="2" xfId="0" applyNumberFormat="1" applyFont="1" applyBorder="1" applyAlignment="1">
      <alignment horizontal="right" vertical="center"/>
    </xf>
    <xf numFmtId="8" fontId="2" fillId="0" borderId="2" xfId="0" applyNumberFormat="1" applyFont="1" applyBorder="1" applyAlignment="1">
      <alignment horizontal="right" vertical="center" wrapText="1"/>
    </xf>
    <xf numFmtId="0" fontId="2" fillId="0" borderId="0" xfId="0" applyFont="1" applyFill="1" applyBorder="1" applyAlignment="1">
      <alignment horizontal="right" vertical="center"/>
    </xf>
    <xf numFmtId="8" fontId="2" fillId="0" borderId="1" xfId="0" applyNumberFormat="1" applyFont="1" applyBorder="1" applyAlignment="1">
      <alignment horizontal="right" vertical="center" wrapText="1"/>
    </xf>
    <xf numFmtId="0" fontId="9" fillId="0" borderId="1" xfId="0" applyFont="1" applyBorder="1" applyAlignment="1">
      <alignment horizontal="left" wrapText="1"/>
    </xf>
    <xf numFmtId="0" fontId="9" fillId="0" borderId="2" xfId="0" applyFont="1" applyBorder="1" applyAlignment="1">
      <alignment horizontal="left" wrapText="1"/>
    </xf>
    <xf numFmtId="0" fontId="9" fillId="0" borderId="2" xfId="0" applyFont="1" applyBorder="1" applyAlignment="1">
      <alignment horizontal="center" wrapText="1"/>
    </xf>
    <xf numFmtId="0" fontId="9" fillId="0" borderId="0" xfId="0" applyFont="1" applyFill="1" applyBorder="1"/>
    <xf numFmtId="0" fontId="10" fillId="0" borderId="0" xfId="0" applyFont="1" applyFill="1" applyBorder="1" applyAlignment="1"/>
    <xf numFmtId="0" fontId="2" fillId="0" borderId="0" xfId="0" applyFont="1" applyFill="1" applyBorder="1" applyAlignment="1">
      <alignment horizontal="center"/>
    </xf>
    <xf numFmtId="0" fontId="1" fillId="2" borderId="0" xfId="0" applyFont="1" applyFill="1" applyBorder="1"/>
    <xf numFmtId="0" fontId="1" fillId="2" borderId="0" xfId="0" applyFont="1" applyFill="1" applyBorder="1" applyAlignment="1"/>
    <xf numFmtId="0" fontId="1" fillId="2" borderId="0" xfId="0" applyFont="1" applyFill="1" applyBorder="1" applyAlignment="1">
      <alignment horizontal="justify" wrapText="1"/>
    </xf>
    <xf numFmtId="10" fontId="1" fillId="2" borderId="0" xfId="0" applyNumberFormat="1" applyFont="1" applyFill="1" applyBorder="1" applyAlignment="1"/>
    <xf numFmtId="0" fontId="1" fillId="2" borderId="0" xfId="0" applyFont="1" applyFill="1" applyBorder="1" applyAlignment="1">
      <alignment horizontal="center"/>
    </xf>
    <xf numFmtId="0" fontId="1" fillId="2" borderId="13" xfId="0" applyFont="1" applyFill="1" applyBorder="1"/>
    <xf numFmtId="0" fontId="1" fillId="2" borderId="8" xfId="0" applyFont="1" applyFill="1" applyBorder="1" applyAlignment="1"/>
    <xf numFmtId="0" fontId="1" fillId="2" borderId="13" xfId="0" applyFont="1" applyFill="1" applyBorder="1" applyAlignment="1">
      <alignment horizontal="justify" wrapText="1"/>
    </xf>
    <xf numFmtId="0" fontId="1" fillId="2" borderId="8" xfId="0" applyFont="1" applyFill="1" applyBorder="1" applyAlignment="1">
      <alignment horizontal="justify" wrapText="1"/>
    </xf>
    <xf numFmtId="0" fontId="13" fillId="2" borderId="14" xfId="0" applyFont="1" applyFill="1" applyBorder="1" applyAlignment="1">
      <alignment horizontal="center"/>
    </xf>
    <xf numFmtId="0" fontId="13" fillId="2" borderId="1" xfId="0" applyFont="1" applyFill="1" applyBorder="1" applyAlignment="1">
      <alignment horizontal="center"/>
    </xf>
    <xf numFmtId="0" fontId="13" fillId="2" borderId="15" xfId="0" applyFont="1" applyFill="1" applyBorder="1" applyAlignment="1">
      <alignment horizontal="center"/>
    </xf>
    <xf numFmtId="0" fontId="1" fillId="2" borderId="8" xfId="0" applyFont="1" applyFill="1" applyBorder="1" applyAlignment="1">
      <alignment horizontal="center"/>
    </xf>
    <xf numFmtId="0" fontId="13" fillId="2" borderId="11" xfId="0" applyFont="1" applyFill="1" applyBorder="1" applyAlignment="1">
      <alignment horizontal="center"/>
    </xf>
    <xf numFmtId="0" fontId="13" fillId="2" borderId="4" xfId="0" applyFont="1" applyFill="1" applyBorder="1" applyAlignment="1">
      <alignment horizontal="center"/>
    </xf>
    <xf numFmtId="0" fontId="13" fillId="2" borderId="12" xfId="0" applyFont="1" applyFill="1" applyBorder="1" applyAlignment="1">
      <alignment horizontal="center"/>
    </xf>
    <xf numFmtId="0" fontId="1" fillId="2" borderId="13" xfId="0" applyFont="1" applyFill="1" applyBorder="1" applyAlignment="1">
      <alignment horizontal="center"/>
    </xf>
    <xf numFmtId="0" fontId="1" fillId="2" borderId="3" xfId="0" applyFont="1" applyFill="1" applyBorder="1"/>
    <xf numFmtId="0" fontId="1" fillId="2" borderId="8" xfId="0" applyFont="1" applyFill="1" applyBorder="1"/>
    <xf numFmtId="0" fontId="1" fillId="2" borderId="13" xfId="0" applyFont="1" applyFill="1" applyBorder="1" applyAlignment="1"/>
    <xf numFmtId="0" fontId="1" fillId="2" borderId="1" xfId="0" applyFont="1" applyFill="1" applyBorder="1" applyAlignment="1"/>
    <xf numFmtId="165" fontId="1" fillId="2" borderId="1" xfId="0" applyNumberFormat="1" applyFont="1" applyFill="1" applyBorder="1" applyAlignment="1"/>
    <xf numFmtId="165" fontId="1" fillId="2" borderId="15" xfId="0" applyNumberFormat="1" applyFont="1" applyFill="1" applyBorder="1" applyAlignment="1"/>
    <xf numFmtId="8" fontId="1" fillId="2" borderId="1" xfId="0" applyNumberFormat="1" applyFont="1" applyFill="1" applyBorder="1" applyAlignment="1"/>
    <xf numFmtId="0" fontId="1" fillId="2" borderId="15" xfId="0" applyFont="1" applyFill="1" applyBorder="1" applyAlignment="1"/>
    <xf numFmtId="8" fontId="1" fillId="2" borderId="3" xfId="0" applyNumberFormat="1" applyFont="1" applyFill="1" applyBorder="1" applyAlignment="1"/>
    <xf numFmtId="40" fontId="1" fillId="2" borderId="3" xfId="0" applyNumberFormat="1" applyFont="1" applyFill="1" applyBorder="1" applyAlignment="1"/>
    <xf numFmtId="0" fontId="1" fillId="2" borderId="3" xfId="0" applyFont="1" applyFill="1" applyBorder="1" applyAlignment="1">
      <alignment horizontal="center" wrapText="1"/>
    </xf>
    <xf numFmtId="0" fontId="1" fillId="2" borderId="6" xfId="0" applyFont="1" applyFill="1" applyBorder="1" applyAlignment="1">
      <alignment horizontal="justify" wrapText="1"/>
    </xf>
    <xf numFmtId="0" fontId="1" fillId="2" borderId="7" xfId="0" applyFont="1" applyFill="1" applyBorder="1" applyAlignment="1">
      <alignment horizontal="justify" wrapText="1"/>
    </xf>
    <xf numFmtId="10" fontId="1" fillId="2" borderId="3" xfId="0" applyNumberFormat="1" applyFont="1" applyFill="1" applyBorder="1" applyAlignment="1"/>
  </cellXfs>
  <cellStyles count="2">
    <cellStyle name="Hyperlink" xfId="1" builtinId="8"/>
    <cellStyle name="Normal" xfId="0" builtinId="0"/>
  </cellStyles>
  <dxfs count="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419099</xdr:colOff>
      <xdr:row>8</xdr:row>
      <xdr:rowOff>19050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905624" cy="14668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228600</xdr:colOff>
      <xdr:row>8</xdr:row>
      <xdr:rowOff>114300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391275" cy="14668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28575</xdr:colOff>
      <xdr:row>8</xdr:row>
      <xdr:rowOff>19050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029450" cy="146685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106648</xdr:colOff>
      <xdr:row>22</xdr:row>
      <xdr:rowOff>20239</xdr:rowOff>
    </xdr:from>
    <xdr:ext cx="6539504" cy="1469954"/>
    <xdr:sp macro="" textlink="">
      <xdr:nvSpPr>
        <xdr:cNvPr id="2" name="Rectangle 1"/>
        <xdr:cNvSpPr/>
      </xdr:nvSpPr>
      <xdr:spPr>
        <a:xfrm rot="20248323">
          <a:off x="106648" y="2601514"/>
          <a:ext cx="6539504" cy="1469954"/>
        </a:xfrm>
        <a:prstGeom prst="rect">
          <a:avLst/>
        </a:prstGeom>
        <a:noFill/>
      </xdr:spPr>
      <xdr:txBody>
        <a:bodyPr wrap="square" lIns="91440" tIns="45720" rIns="91440" bIns="45720">
          <a:spAutoFit/>
        </a:bodyPr>
        <a:lstStyle/>
        <a:p>
          <a:pPr algn="ctr"/>
          <a:r>
            <a:rPr lang="en-US" sz="8800" b="1" cap="none" spc="0">
              <a:ln w="10160">
                <a:solidFill>
                  <a:schemeClr val="accent5"/>
                </a:solidFill>
                <a:prstDash val="solid"/>
              </a:ln>
              <a:noFill/>
              <a:effectLst>
                <a:outerShdw blurRad="38100" dist="22860" dir="5400000" algn="tl" rotWithShape="0">
                  <a:srgbClr val="000000">
                    <a:alpha val="30000"/>
                  </a:srgbClr>
                </a:outerShdw>
              </a:effectLst>
            </a:rPr>
            <a:t>SAMPLE</a:t>
          </a:r>
        </a:p>
      </xdr:txBody>
    </xdr:sp>
    <xdr:clientData/>
  </xdr:oneCellAnchor>
  <xdr:twoCellAnchor editAs="oneCell">
    <xdr:from>
      <xdr:col>0</xdr:col>
      <xdr:colOff>0</xdr:colOff>
      <xdr:row>0</xdr:row>
      <xdr:rowOff>0</xdr:rowOff>
    </xdr:from>
    <xdr:to>
      <xdr:col>10</xdr:col>
      <xdr:colOff>19049</xdr:colOff>
      <xdr:row>7</xdr:row>
      <xdr:rowOff>133350</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210424" cy="146685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0</xdr:col>
      <xdr:colOff>110801</xdr:colOff>
      <xdr:row>24</xdr:row>
      <xdr:rowOff>109457</xdr:rowOff>
    </xdr:from>
    <xdr:ext cx="4476482" cy="1469954"/>
    <xdr:sp macro="" textlink="">
      <xdr:nvSpPr>
        <xdr:cNvPr id="3" name="Rectangle 2"/>
        <xdr:cNvSpPr/>
      </xdr:nvSpPr>
      <xdr:spPr>
        <a:xfrm rot="20248323">
          <a:off x="110801" y="2881232"/>
          <a:ext cx="4476482" cy="1469954"/>
        </a:xfrm>
        <a:prstGeom prst="rect">
          <a:avLst/>
        </a:prstGeom>
        <a:noFill/>
      </xdr:spPr>
      <xdr:txBody>
        <a:bodyPr wrap="square" lIns="91440" tIns="45720" rIns="91440" bIns="45720">
          <a:spAutoFit/>
        </a:bodyPr>
        <a:lstStyle/>
        <a:p>
          <a:pPr algn="ctr"/>
          <a:r>
            <a:rPr lang="en-US" sz="8800" b="1" cap="none" spc="0">
              <a:ln w="10160">
                <a:solidFill>
                  <a:schemeClr val="accent5"/>
                </a:solidFill>
                <a:prstDash val="solid"/>
              </a:ln>
              <a:noFill/>
              <a:effectLst>
                <a:outerShdw blurRad="38100" dist="22860" dir="5400000" algn="tl" rotWithShape="0">
                  <a:srgbClr val="000000">
                    <a:alpha val="30000"/>
                  </a:srgbClr>
                </a:outerShdw>
              </a:effectLst>
            </a:rPr>
            <a:t>SAMPLE</a:t>
          </a:r>
        </a:p>
      </xdr:txBody>
    </xdr:sp>
    <xdr:clientData/>
  </xdr:oneCellAnchor>
  <xdr:twoCellAnchor editAs="oneCell">
    <xdr:from>
      <xdr:col>0</xdr:col>
      <xdr:colOff>0</xdr:colOff>
      <xdr:row>0</xdr:row>
      <xdr:rowOff>0</xdr:rowOff>
    </xdr:from>
    <xdr:to>
      <xdr:col>8</xdr:col>
      <xdr:colOff>581025</xdr:colOff>
      <xdr:row>8</xdr:row>
      <xdr:rowOff>114300</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486525" cy="14097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sa@clarion.ed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mailto:S.t.pres@clarion.edu" TargetMode="External"/><Relationship Id="rId7" Type="http://schemas.openxmlformats.org/officeDocument/2006/relationships/hyperlink" Target="mailto:csa@clarion.edu" TargetMode="External"/><Relationship Id="rId2" Type="http://schemas.openxmlformats.org/officeDocument/2006/relationships/hyperlink" Target="mailto:shoke@clarion.edu" TargetMode="External"/><Relationship Id="rId1" Type="http://schemas.openxmlformats.org/officeDocument/2006/relationships/hyperlink" Target="mailto:senate@clarion.edu" TargetMode="External"/><Relationship Id="rId6" Type="http://schemas.openxmlformats.org/officeDocument/2006/relationships/hyperlink" Target="mailto:S.t.treas@clarion.edu" TargetMode="External"/><Relationship Id="rId5" Type="http://schemas.openxmlformats.org/officeDocument/2006/relationships/hyperlink" Target="mailto:S.t.sec@clarion.edu" TargetMode="External"/><Relationship Id="rId4" Type="http://schemas.openxmlformats.org/officeDocument/2006/relationships/hyperlink" Target="mailto:S.t.vp@clarion.edu" TargetMode="External"/><Relationship Id="rId9"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L48"/>
  <sheetViews>
    <sheetView tabSelected="1" zoomScaleNormal="100" workbookViewId="0">
      <selection activeCell="B13" sqref="B13"/>
    </sheetView>
  </sheetViews>
  <sheetFormatPr defaultRowHeight="14.25" x14ac:dyDescent="0.2"/>
  <cols>
    <col min="1" max="1" width="15.42578125" style="2" customWidth="1"/>
    <col min="2" max="2" width="18.140625" style="2" customWidth="1"/>
    <col min="3" max="3" width="3" style="2" customWidth="1"/>
    <col min="4" max="4" width="12.85546875" style="2" customWidth="1"/>
    <col min="5" max="5" width="9.140625" style="2"/>
    <col min="6" max="6" width="10" style="2" customWidth="1"/>
    <col min="7" max="7" width="12.42578125" style="2" customWidth="1"/>
    <col min="8" max="8" width="7.140625" style="2" customWidth="1"/>
    <col min="9" max="9" width="9.140625" style="2"/>
    <col min="10" max="10" width="11" style="2" customWidth="1"/>
    <col min="11" max="16384" width="9.140625" style="2"/>
  </cols>
  <sheetData>
    <row r="10" spans="1:12" ht="20.25" x14ac:dyDescent="0.2">
      <c r="A10" s="99" t="s">
        <v>0</v>
      </c>
      <c r="B10" s="99"/>
      <c r="C10" s="99"/>
      <c r="D10" s="99"/>
      <c r="E10" s="99"/>
      <c r="F10" s="99"/>
      <c r="G10" s="99"/>
      <c r="H10" s="99"/>
      <c r="I10" s="99"/>
      <c r="J10" s="99"/>
    </row>
    <row r="11" spans="1:12" ht="18" x14ac:dyDescent="0.2">
      <c r="A11" s="100" t="s">
        <v>146</v>
      </c>
      <c r="B11" s="100"/>
      <c r="C11" s="100"/>
      <c r="D11" s="100"/>
      <c r="E11" s="100"/>
      <c r="F11" s="100"/>
      <c r="G11" s="100"/>
      <c r="H11" s="100"/>
      <c r="I11" s="100"/>
      <c r="J11" s="100"/>
      <c r="L11" s="2" t="s">
        <v>160</v>
      </c>
    </row>
    <row r="12" spans="1:12" x14ac:dyDescent="0.2">
      <c r="A12" s="1"/>
      <c r="B12" s="1"/>
      <c r="C12" s="1"/>
      <c r="D12" s="1"/>
      <c r="L12" s="2" t="s">
        <v>161</v>
      </c>
    </row>
    <row r="13" spans="1:12" x14ac:dyDescent="0.2">
      <c r="A13" s="1" t="s">
        <v>60</v>
      </c>
      <c r="B13" s="44"/>
      <c r="C13" s="13"/>
      <c r="D13" s="79" t="s">
        <v>144</v>
      </c>
      <c r="E13" s="80"/>
      <c r="F13" s="61"/>
      <c r="G13" s="2" t="s">
        <v>145</v>
      </c>
      <c r="H13" s="61"/>
      <c r="I13" s="2" t="s">
        <v>159</v>
      </c>
    </row>
    <row r="14" spans="1:12" x14ac:dyDescent="0.2">
      <c r="A14" s="1"/>
      <c r="B14" s="1"/>
      <c r="C14" s="1"/>
      <c r="D14" s="1"/>
    </row>
    <row r="15" spans="1:12" x14ac:dyDescent="0.2">
      <c r="A15" s="6" t="s">
        <v>1</v>
      </c>
      <c r="B15" s="6"/>
      <c r="C15" s="6"/>
      <c r="D15" s="94"/>
      <c r="E15" s="94"/>
      <c r="F15" s="94"/>
      <c r="G15" s="94"/>
      <c r="H15" s="94"/>
      <c r="I15" s="94"/>
      <c r="J15" s="94"/>
    </row>
    <row r="16" spans="1:12" ht="20.100000000000001" customHeight="1" x14ac:dyDescent="0.2">
      <c r="A16" s="82" t="s">
        <v>2</v>
      </c>
      <c r="B16" s="82"/>
      <c r="C16" s="82"/>
      <c r="D16" s="82"/>
      <c r="E16" s="77"/>
      <c r="F16" s="82" t="s">
        <v>3</v>
      </c>
      <c r="G16" s="82"/>
      <c r="H16" s="82"/>
      <c r="I16" s="82"/>
      <c r="J16" s="75"/>
    </row>
    <row r="17" spans="1:10" ht="20.100000000000001" customHeight="1" x14ac:dyDescent="0.2">
      <c r="A17" s="82" t="s">
        <v>4</v>
      </c>
      <c r="B17" s="82"/>
      <c r="C17" s="82"/>
      <c r="D17" s="82"/>
      <c r="E17" s="78"/>
      <c r="F17" s="82" t="s">
        <v>5</v>
      </c>
      <c r="G17" s="82"/>
      <c r="H17" s="82"/>
      <c r="I17" s="82"/>
      <c r="J17" s="76"/>
    </row>
    <row r="18" spans="1:10" x14ac:dyDescent="0.2">
      <c r="A18" s="6"/>
      <c r="B18" s="6"/>
      <c r="C18" s="6"/>
      <c r="D18" s="6"/>
      <c r="E18" s="4"/>
      <c r="F18" s="4"/>
      <c r="G18" s="4"/>
      <c r="H18" s="4"/>
    </row>
    <row r="19" spans="1:10" ht="21.75" customHeight="1" x14ac:dyDescent="0.2">
      <c r="A19" s="83" t="s">
        <v>6</v>
      </c>
      <c r="B19" s="83"/>
      <c r="C19" s="10"/>
      <c r="D19" s="88"/>
      <c r="E19" s="88"/>
      <c r="F19" s="88"/>
      <c r="G19" s="6" t="s">
        <v>51</v>
      </c>
      <c r="H19" s="4"/>
      <c r="I19" s="87"/>
      <c r="J19" s="87"/>
    </row>
    <row r="20" spans="1:10" ht="20.100000000000001" customHeight="1" x14ac:dyDescent="0.2">
      <c r="A20" s="84" t="s">
        <v>7</v>
      </c>
      <c r="B20" s="84"/>
      <c r="C20" s="84"/>
      <c r="D20" s="84"/>
      <c r="E20" s="45"/>
      <c r="F20" s="89" t="s">
        <v>8</v>
      </c>
      <c r="G20" s="89"/>
      <c r="H20" s="89"/>
      <c r="I20" s="89"/>
      <c r="J20" s="46"/>
    </row>
    <row r="21" spans="1:10" x14ac:dyDescent="0.2">
      <c r="A21" s="6" t="s">
        <v>9</v>
      </c>
      <c r="B21" s="90"/>
      <c r="C21" s="90"/>
      <c r="D21" s="90"/>
      <c r="E21" s="3" t="s">
        <v>10</v>
      </c>
      <c r="F21" s="91"/>
      <c r="G21" s="91"/>
      <c r="H21" s="4" t="s">
        <v>22</v>
      </c>
      <c r="I21" s="87"/>
      <c r="J21" s="87"/>
    </row>
    <row r="22" spans="1:10" ht="19.5" customHeight="1" x14ac:dyDescent="0.2">
      <c r="A22" s="97" t="s">
        <v>11</v>
      </c>
      <c r="B22" s="97"/>
      <c r="C22" s="14"/>
      <c r="D22" s="94"/>
      <c r="E22" s="94"/>
      <c r="F22" s="94"/>
      <c r="G22" s="94"/>
      <c r="H22" s="94"/>
      <c r="I22" s="94"/>
      <c r="J22" s="94"/>
    </row>
    <row r="23" spans="1:10" ht="28.5" customHeight="1" x14ac:dyDescent="0.2">
      <c r="A23" s="89" t="s">
        <v>53</v>
      </c>
      <c r="B23" s="89"/>
      <c r="C23" s="9"/>
      <c r="D23" s="96" t="s">
        <v>12</v>
      </c>
      <c r="E23" s="96"/>
      <c r="F23" s="3" t="s">
        <v>10</v>
      </c>
      <c r="G23" s="3"/>
      <c r="H23" s="108" t="s">
        <v>21</v>
      </c>
      <c r="I23" s="108"/>
      <c r="J23" s="108"/>
    </row>
    <row r="24" spans="1:10" x14ac:dyDescent="0.2">
      <c r="A24" s="94"/>
      <c r="B24" s="94"/>
      <c r="C24" s="17"/>
      <c r="D24" s="94"/>
      <c r="E24" s="94"/>
      <c r="F24" s="3" t="s">
        <v>10</v>
      </c>
      <c r="G24" s="47"/>
      <c r="H24" s="4" t="s">
        <v>22</v>
      </c>
      <c r="I24" s="92"/>
      <c r="J24" s="92"/>
    </row>
    <row r="25" spans="1:10" x14ac:dyDescent="0.2">
      <c r="A25" s="95"/>
      <c r="B25" s="95"/>
      <c r="C25" s="17"/>
      <c r="D25" s="95"/>
      <c r="E25" s="95"/>
      <c r="F25" s="3" t="s">
        <v>10</v>
      </c>
      <c r="G25" s="48"/>
      <c r="H25" s="4" t="s">
        <v>22</v>
      </c>
      <c r="I25" s="92"/>
      <c r="J25" s="92"/>
    </row>
    <row r="26" spans="1:10" x14ac:dyDescent="0.2">
      <c r="A26" s="95"/>
      <c r="B26" s="95"/>
      <c r="C26" s="17"/>
      <c r="D26" s="95"/>
      <c r="E26" s="95"/>
      <c r="F26" s="3" t="s">
        <v>10</v>
      </c>
      <c r="G26" s="48"/>
      <c r="H26" s="7" t="s">
        <v>22</v>
      </c>
      <c r="I26" s="85"/>
      <c r="J26" s="85"/>
    </row>
    <row r="27" spans="1:10" x14ac:dyDescent="0.2">
      <c r="A27" s="95"/>
      <c r="B27" s="95"/>
      <c r="C27" s="17"/>
      <c r="D27" s="95"/>
      <c r="E27" s="95"/>
      <c r="F27" s="3" t="s">
        <v>10</v>
      </c>
      <c r="G27" s="48"/>
      <c r="H27" s="7" t="s">
        <v>22</v>
      </c>
      <c r="I27" s="86"/>
      <c r="J27" s="86"/>
    </row>
    <row r="28" spans="1:10" ht="20.100000000000001" customHeight="1" thickBot="1" x14ac:dyDescent="0.25">
      <c r="A28" s="81" t="s">
        <v>54</v>
      </c>
      <c r="B28" s="81"/>
      <c r="C28" s="16"/>
      <c r="D28" s="102"/>
      <c r="E28" s="102"/>
      <c r="F28" s="3"/>
      <c r="G28" s="3"/>
      <c r="H28" s="4"/>
    </row>
    <row r="29" spans="1:10" ht="20.100000000000001" customHeight="1" thickTop="1" thickBot="1" x14ac:dyDescent="0.25">
      <c r="A29" s="82" t="s">
        <v>55</v>
      </c>
      <c r="B29" s="82"/>
      <c r="C29" s="15"/>
      <c r="D29" s="103"/>
      <c r="E29" s="104"/>
      <c r="F29" s="3"/>
      <c r="G29" s="3"/>
      <c r="H29" s="4"/>
    </row>
    <row r="30" spans="1:10" ht="20.100000000000001" customHeight="1" thickTop="1" x14ac:dyDescent="0.2">
      <c r="A30" s="83" t="s">
        <v>13</v>
      </c>
      <c r="B30" s="83"/>
      <c r="C30" s="10"/>
      <c r="D30" s="105"/>
      <c r="E30" s="105"/>
      <c r="F30" s="3"/>
      <c r="G30" s="3"/>
      <c r="H30" s="4"/>
    </row>
    <row r="31" spans="1:10" ht="20.100000000000001" customHeight="1" x14ac:dyDescent="0.2">
      <c r="A31" s="82" t="s">
        <v>143</v>
      </c>
      <c r="B31" s="82"/>
      <c r="C31" s="82"/>
      <c r="D31" s="82"/>
      <c r="E31" s="82"/>
      <c r="F31" s="82"/>
      <c r="G31" s="101"/>
      <c r="H31" s="101"/>
    </row>
    <row r="32" spans="1:10" x14ac:dyDescent="0.2">
      <c r="A32" s="3"/>
      <c r="B32" s="3"/>
      <c r="C32" s="3"/>
      <c r="D32" s="3"/>
      <c r="E32" s="3"/>
      <c r="F32" s="3"/>
      <c r="G32" s="3"/>
      <c r="H32" s="4"/>
    </row>
    <row r="33" spans="1:10" ht="30" customHeight="1" x14ac:dyDescent="0.2">
      <c r="A33" s="106" t="s">
        <v>15</v>
      </c>
      <c r="B33" s="106"/>
      <c r="C33" s="106"/>
      <c r="D33" s="106"/>
      <c r="E33" s="106"/>
      <c r="F33" s="106"/>
      <c r="G33" s="106"/>
      <c r="H33" s="106"/>
      <c r="I33" s="106"/>
      <c r="J33" s="106"/>
    </row>
    <row r="34" spans="1:10" ht="15" customHeight="1" x14ac:dyDescent="0.2">
      <c r="A34" s="83" t="s">
        <v>16</v>
      </c>
      <c r="B34" s="83"/>
      <c r="C34" s="10"/>
      <c r="D34" s="94"/>
      <c r="E34" s="94"/>
      <c r="F34" s="94"/>
      <c r="G34" s="94"/>
      <c r="H34" s="94"/>
      <c r="I34" s="94"/>
      <c r="J34" s="94"/>
    </row>
    <row r="35" spans="1:10" ht="16.5" customHeight="1" x14ac:dyDescent="0.2">
      <c r="A35" s="83" t="s">
        <v>17</v>
      </c>
      <c r="B35" s="83"/>
      <c r="C35" s="10"/>
      <c r="D35" s="95"/>
      <c r="E35" s="95"/>
      <c r="F35" s="95"/>
      <c r="G35" s="95"/>
      <c r="H35" s="95"/>
      <c r="I35" s="95"/>
      <c r="J35" s="95"/>
    </row>
    <row r="36" spans="1:10" ht="15" customHeight="1" x14ac:dyDescent="0.2">
      <c r="A36" s="83" t="s">
        <v>18</v>
      </c>
      <c r="B36" s="83"/>
      <c r="C36" s="10"/>
      <c r="D36" s="95"/>
      <c r="E36" s="95"/>
      <c r="F36" s="95"/>
      <c r="G36" s="95"/>
      <c r="H36" s="95"/>
      <c r="I36" s="95"/>
      <c r="J36" s="95"/>
    </row>
    <row r="37" spans="1:10" ht="15" x14ac:dyDescent="0.2">
      <c r="A37" s="3"/>
      <c r="B37" s="3"/>
      <c r="C37" s="3"/>
      <c r="D37" s="3"/>
      <c r="E37" s="8"/>
      <c r="F37" s="8"/>
      <c r="G37" s="8"/>
      <c r="H37" s="4"/>
    </row>
    <row r="38" spans="1:10" ht="47.25" customHeight="1" x14ac:dyDescent="0.2">
      <c r="A38" s="93" t="s">
        <v>52</v>
      </c>
      <c r="B38" s="93"/>
      <c r="C38" s="93"/>
      <c r="D38" s="93"/>
      <c r="E38" s="93"/>
      <c r="F38" s="93"/>
      <c r="G38" s="93"/>
      <c r="H38" s="93"/>
      <c r="I38" s="93"/>
      <c r="J38" s="93"/>
    </row>
    <row r="39" spans="1:10" ht="15" x14ac:dyDescent="0.2">
      <c r="A39" s="3"/>
      <c r="B39" s="3"/>
      <c r="C39" s="3"/>
      <c r="D39" s="3"/>
      <c r="E39" s="8"/>
      <c r="F39" s="8"/>
      <c r="G39" s="8"/>
      <c r="H39" s="4"/>
    </row>
    <row r="40" spans="1:10" ht="76.5" customHeight="1" x14ac:dyDescent="0.2">
      <c r="A40" s="107" t="s">
        <v>149</v>
      </c>
      <c r="B40" s="107"/>
      <c r="C40" s="107"/>
      <c r="D40" s="107"/>
      <c r="E40" s="107"/>
      <c r="F40" s="107"/>
      <c r="G40" s="107"/>
      <c r="H40" s="107"/>
      <c r="I40" s="107"/>
      <c r="J40" s="107"/>
    </row>
    <row r="41" spans="1:10" ht="21.75" customHeight="1" x14ac:dyDescent="0.2">
      <c r="A41" s="98" t="s">
        <v>19</v>
      </c>
      <c r="B41" s="98"/>
      <c r="C41" s="98"/>
      <c r="D41" s="98"/>
      <c r="E41" s="98"/>
      <c r="F41" s="98"/>
      <c r="G41" s="98"/>
      <c r="H41" s="98"/>
      <c r="I41" s="98"/>
      <c r="J41" s="98"/>
    </row>
    <row r="42" spans="1:10" ht="15" x14ac:dyDescent="0.2">
      <c r="A42" s="11" t="s">
        <v>147</v>
      </c>
      <c r="D42" s="6" t="s">
        <v>56</v>
      </c>
      <c r="E42" s="6"/>
      <c r="F42" s="4"/>
      <c r="G42" s="4"/>
      <c r="H42" s="4"/>
    </row>
    <row r="43" spans="1:10" ht="15" x14ac:dyDescent="0.2">
      <c r="A43" s="11"/>
      <c r="D43" s="54" t="s">
        <v>148</v>
      </c>
      <c r="E43" s="6"/>
      <c r="F43" s="4"/>
      <c r="G43" s="4"/>
      <c r="H43" s="4"/>
    </row>
    <row r="44" spans="1:10" x14ac:dyDescent="0.2">
      <c r="A44" s="4"/>
      <c r="D44" s="4" t="s">
        <v>57</v>
      </c>
      <c r="E44" s="4"/>
      <c r="F44" s="4"/>
      <c r="G44" s="6"/>
      <c r="H44" s="4"/>
    </row>
    <row r="45" spans="1:10" x14ac:dyDescent="0.2">
      <c r="D45" s="2" t="s">
        <v>23</v>
      </c>
      <c r="G45" s="1"/>
    </row>
    <row r="46" spans="1:10" x14ac:dyDescent="0.2">
      <c r="D46" s="2" t="s">
        <v>58</v>
      </c>
      <c r="G46" s="1"/>
    </row>
    <row r="47" spans="1:10" x14ac:dyDescent="0.2">
      <c r="D47" s="2" t="s">
        <v>20</v>
      </c>
      <c r="G47" s="1"/>
    </row>
    <row r="48" spans="1:10" x14ac:dyDescent="0.2">
      <c r="D48" s="2" t="s">
        <v>59</v>
      </c>
    </row>
  </sheetData>
  <sheetProtection algorithmName="SHA-512" hashValue="UQkO9JBnJyYJDuUwyZqmpfijayAN5MYTfODAerb31ifo1KuFtE0lCh11YOwF7OEPAkEpyQPxuVqlnImIkDsmdw==" saltValue="0yAttomsG/fO64DK2hqvkg==" spinCount="100000" sheet="1" objects="1" scenarios="1" selectLockedCells="1"/>
  <mergeCells count="51">
    <mergeCell ref="A41:J41"/>
    <mergeCell ref="A10:J10"/>
    <mergeCell ref="A11:J11"/>
    <mergeCell ref="D34:J34"/>
    <mergeCell ref="D35:J35"/>
    <mergeCell ref="D36:J36"/>
    <mergeCell ref="D15:J15"/>
    <mergeCell ref="G31:H31"/>
    <mergeCell ref="D28:E28"/>
    <mergeCell ref="D29:E29"/>
    <mergeCell ref="D30:E30"/>
    <mergeCell ref="A33:J33"/>
    <mergeCell ref="A40:J40"/>
    <mergeCell ref="D27:E27"/>
    <mergeCell ref="H23:J23"/>
    <mergeCell ref="I24:J24"/>
    <mergeCell ref="A38:J38"/>
    <mergeCell ref="D22:J22"/>
    <mergeCell ref="A24:B24"/>
    <mergeCell ref="A25:B25"/>
    <mergeCell ref="A26:B26"/>
    <mergeCell ref="A27:B27"/>
    <mergeCell ref="D23:E23"/>
    <mergeCell ref="D24:E24"/>
    <mergeCell ref="D25:E25"/>
    <mergeCell ref="D26:E26"/>
    <mergeCell ref="A34:B34"/>
    <mergeCell ref="A35:B35"/>
    <mergeCell ref="A36:B36"/>
    <mergeCell ref="A31:F31"/>
    <mergeCell ref="A22:B22"/>
    <mergeCell ref="A23:B23"/>
    <mergeCell ref="I26:J26"/>
    <mergeCell ref="I27:J27"/>
    <mergeCell ref="A16:D16"/>
    <mergeCell ref="F16:I16"/>
    <mergeCell ref="A17:D17"/>
    <mergeCell ref="F17:I17"/>
    <mergeCell ref="I19:J19"/>
    <mergeCell ref="D19:F19"/>
    <mergeCell ref="A19:B19"/>
    <mergeCell ref="F20:I20"/>
    <mergeCell ref="B21:D21"/>
    <mergeCell ref="F21:G21"/>
    <mergeCell ref="I21:J21"/>
    <mergeCell ref="I25:J25"/>
    <mergeCell ref="D13:E13"/>
    <mergeCell ref="A28:B28"/>
    <mergeCell ref="A29:B29"/>
    <mergeCell ref="A30:B30"/>
    <mergeCell ref="A20:D20"/>
  </mergeCells>
  <dataValidations count="1">
    <dataValidation type="decimal" allowBlank="1" showInputMessage="1" showErrorMessage="1" errorTitle="Member Dues" error="Input must be numeric.  Enter 0.00 if your organization does not charge dues." promptTitle="Input must be numerical" prompt="Enter 0.00 (zero) if your organization does not require dues" sqref="D28:E28">
      <formula1>0</formula1>
      <formula2>1000</formula2>
    </dataValidation>
  </dataValidations>
  <hyperlinks>
    <hyperlink ref="D43" r:id="rId1"/>
  </hyperlinks>
  <printOptions horizontalCentered="1"/>
  <pageMargins left="0.45" right="0.45" top="0.5" bottom="0.5" header="0.3" footer="0.3"/>
  <pageSetup scale="80" orientation="portrait" r:id="rId2"/>
  <headerFooter>
    <oddFooter>&amp;R&amp;6&amp;Z&amp;F&amp;A</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1:J91"/>
  <sheetViews>
    <sheetView workbookViewId="0">
      <selection activeCell="F61" sqref="F61"/>
    </sheetView>
  </sheetViews>
  <sheetFormatPr defaultRowHeight="12.75" x14ac:dyDescent="0.2"/>
  <cols>
    <col min="1" max="1" width="14.85546875" style="27" customWidth="1"/>
    <col min="2" max="2" width="13.85546875" style="27" customWidth="1"/>
    <col min="3" max="5" width="10.7109375" style="27" customWidth="1"/>
    <col min="6" max="6" width="10.7109375" style="28" customWidth="1"/>
    <col min="7" max="7" width="10.140625" style="27" customWidth="1"/>
    <col min="8" max="8" width="10.7109375" style="27" customWidth="1"/>
    <col min="9" max="9" width="10.5703125" style="27" customWidth="1"/>
    <col min="10" max="16384" width="9.140625" style="27"/>
  </cols>
  <sheetData>
    <row r="11" spans="1:6" ht="15.75" x14ac:dyDescent="0.25">
      <c r="A11" s="122" t="s">
        <v>90</v>
      </c>
      <c r="B11" s="122"/>
      <c r="C11" s="122"/>
      <c r="D11" s="122"/>
      <c r="E11" s="122"/>
      <c r="F11" s="122"/>
    </row>
    <row r="13" spans="1:6" x14ac:dyDescent="0.2">
      <c r="A13" s="27" t="s">
        <v>89</v>
      </c>
      <c r="C13" s="123">
        <f>'Appropriations Request'!$D$19</f>
        <v>0</v>
      </c>
      <c r="D13" s="123"/>
      <c r="E13" s="123"/>
    </row>
    <row r="14" spans="1:6" x14ac:dyDescent="0.2">
      <c r="A14" s="27" t="s">
        <v>91</v>
      </c>
      <c r="C14" s="110"/>
      <c r="D14" s="111"/>
      <c r="E14" s="112"/>
    </row>
    <row r="15" spans="1:6" x14ac:dyDescent="0.2">
      <c r="A15" s="27" t="s">
        <v>134</v>
      </c>
      <c r="C15" s="110"/>
      <c r="D15" s="111"/>
      <c r="E15" s="112"/>
    </row>
    <row r="16" spans="1:6" x14ac:dyDescent="0.2">
      <c r="A16" s="27" t="s">
        <v>92</v>
      </c>
      <c r="C16" s="110"/>
      <c r="D16" s="111"/>
      <c r="E16" s="112"/>
    </row>
    <row r="17" spans="1:9" x14ac:dyDescent="0.2">
      <c r="A17" s="27" t="s">
        <v>93</v>
      </c>
      <c r="C17" s="63"/>
    </row>
    <row r="18" spans="1:9" x14ac:dyDescent="0.2">
      <c r="A18" s="27" t="s">
        <v>94</v>
      </c>
      <c r="C18" s="110"/>
      <c r="D18" s="111"/>
      <c r="E18" s="112"/>
    </row>
    <row r="20" spans="1:9" x14ac:dyDescent="0.2">
      <c r="A20" s="30" t="s">
        <v>95</v>
      </c>
    </row>
    <row r="21" spans="1:9" x14ac:dyDescent="0.2">
      <c r="A21" s="27" t="s">
        <v>96</v>
      </c>
      <c r="C21" s="110"/>
      <c r="D21" s="111"/>
      <c r="E21" s="112"/>
    </row>
    <row r="22" spans="1:9" x14ac:dyDescent="0.2">
      <c r="A22" s="27" t="s">
        <v>97</v>
      </c>
      <c r="C22" s="113"/>
      <c r="D22" s="114"/>
      <c r="E22" s="115"/>
    </row>
    <row r="23" spans="1:9" s="33" customFormat="1" ht="36.75" customHeight="1" x14ac:dyDescent="0.2">
      <c r="A23" s="31" t="s">
        <v>98</v>
      </c>
      <c r="B23" s="31" t="s">
        <v>103</v>
      </c>
      <c r="C23" s="31" t="s">
        <v>99</v>
      </c>
      <c r="D23" s="31" t="s">
        <v>100</v>
      </c>
      <c r="E23" s="31" t="s">
        <v>101</v>
      </c>
      <c r="F23" s="32" t="s">
        <v>135</v>
      </c>
      <c r="G23" s="121" t="s">
        <v>163</v>
      </c>
      <c r="H23" s="121"/>
      <c r="I23" s="121"/>
    </row>
    <row r="24" spans="1:9" x14ac:dyDescent="0.2">
      <c r="A24" s="49"/>
      <c r="B24" s="49"/>
      <c r="C24" s="50"/>
      <c r="D24" s="49"/>
      <c r="E24" s="51"/>
      <c r="F24" s="28">
        <f>+A24*C24*D24*(1+E24)</f>
        <v>0</v>
      </c>
      <c r="G24" s="113"/>
      <c r="H24" s="114"/>
      <c r="I24" s="115"/>
    </row>
    <row r="26" spans="1:9" ht="30.75" customHeight="1" x14ac:dyDescent="0.2">
      <c r="A26" s="116" t="s">
        <v>102</v>
      </c>
      <c r="B26" s="116"/>
      <c r="C26" s="116"/>
      <c r="D26" s="116"/>
      <c r="E26" s="116"/>
      <c r="F26" s="116"/>
    </row>
    <row r="28" spans="1:9" x14ac:dyDescent="0.2">
      <c r="A28" s="30" t="s">
        <v>104</v>
      </c>
    </row>
    <row r="29" spans="1:9" x14ac:dyDescent="0.2">
      <c r="A29" s="27" t="s">
        <v>105</v>
      </c>
    </row>
    <row r="30" spans="1:9" x14ac:dyDescent="0.2">
      <c r="A30" s="27" t="s">
        <v>107</v>
      </c>
      <c r="C30" s="63"/>
      <c r="F30" s="27" t="s">
        <v>156</v>
      </c>
    </row>
    <row r="31" spans="1:9" x14ac:dyDescent="0.2">
      <c r="A31" s="55" t="s">
        <v>150</v>
      </c>
      <c r="B31" s="63" t="s">
        <v>155</v>
      </c>
      <c r="C31" s="60">
        <f>IF(B31="Yes",2,1)</f>
        <v>1</v>
      </c>
    </row>
    <row r="32" spans="1:9" x14ac:dyDescent="0.2">
      <c r="A32" s="27" t="s">
        <v>112</v>
      </c>
      <c r="C32" s="60">
        <f>+C31*C30</f>
        <v>0</v>
      </c>
    </row>
    <row r="33" spans="1:6" x14ac:dyDescent="0.2">
      <c r="A33" s="29" t="s">
        <v>106</v>
      </c>
      <c r="B33" s="63"/>
      <c r="C33" s="60">
        <f>IF(B33="Yes",C30,0)</f>
        <v>0</v>
      </c>
    </row>
    <row r="34" spans="1:6" x14ac:dyDescent="0.2">
      <c r="A34" s="27" t="s">
        <v>158</v>
      </c>
      <c r="C34" s="36">
        <v>0.5</v>
      </c>
      <c r="D34" s="28">
        <f>+C34*C33</f>
        <v>0</v>
      </c>
    </row>
    <row r="35" spans="1:6" x14ac:dyDescent="0.2">
      <c r="A35" s="27" t="s">
        <v>110</v>
      </c>
      <c r="C35" s="50"/>
    </row>
    <row r="36" spans="1:6" x14ac:dyDescent="0.2">
      <c r="A36" s="27" t="s">
        <v>157</v>
      </c>
      <c r="B36" s="63"/>
      <c r="C36" s="60">
        <f>IF(B36="Yes",C32,0)</f>
        <v>0</v>
      </c>
      <c r="D36" s="36">
        <v>0.4</v>
      </c>
      <c r="E36" s="36">
        <f>+D36*C36</f>
        <v>0</v>
      </c>
      <c r="F36" s="27" t="s">
        <v>156</v>
      </c>
    </row>
    <row r="37" spans="1:6" x14ac:dyDescent="0.2">
      <c r="A37" s="27" t="s">
        <v>137</v>
      </c>
      <c r="B37" s="63"/>
      <c r="C37" s="62"/>
    </row>
    <row r="38" spans="1:6" x14ac:dyDescent="0.2">
      <c r="A38" s="27" t="s">
        <v>137</v>
      </c>
      <c r="B38" s="63"/>
      <c r="C38" s="62"/>
    </row>
    <row r="39" spans="1:6" x14ac:dyDescent="0.2">
      <c r="A39" s="27" t="s">
        <v>111</v>
      </c>
      <c r="F39" s="28">
        <f>+C38+C37+E36+C35+D34</f>
        <v>0</v>
      </c>
    </row>
    <row r="42" spans="1:6" x14ac:dyDescent="0.2">
      <c r="A42" s="30" t="s">
        <v>113</v>
      </c>
    </row>
    <row r="43" spans="1:6" x14ac:dyDescent="0.2">
      <c r="A43" s="27" t="s">
        <v>114</v>
      </c>
      <c r="B43" s="110"/>
      <c r="C43" s="111"/>
      <c r="D43" s="111"/>
      <c r="E43" s="111"/>
      <c r="F43" s="112"/>
    </row>
    <row r="44" spans="1:6" ht="25.5" x14ac:dyDescent="0.2">
      <c r="A44" s="31" t="s">
        <v>115</v>
      </c>
      <c r="B44" s="31" t="s">
        <v>116</v>
      </c>
      <c r="D44" s="31" t="s">
        <v>117</v>
      </c>
      <c r="E44" s="31" t="s">
        <v>121</v>
      </c>
    </row>
    <row r="45" spans="1:6" x14ac:dyDescent="0.2">
      <c r="A45" s="49"/>
      <c r="B45" s="28">
        <v>7</v>
      </c>
      <c r="C45" s="27" t="s">
        <v>118</v>
      </c>
      <c r="D45" s="49"/>
      <c r="E45" s="28">
        <f>+A45*B45*D45</f>
        <v>0</v>
      </c>
    </row>
    <row r="46" spans="1:6" x14ac:dyDescent="0.2">
      <c r="A46" s="49"/>
      <c r="B46" s="28">
        <v>10</v>
      </c>
      <c r="C46" s="27" t="s">
        <v>119</v>
      </c>
      <c r="D46" s="64"/>
      <c r="E46" s="28">
        <f t="shared" ref="E46:E47" si="0">+A46*B46*D46</f>
        <v>0</v>
      </c>
    </row>
    <row r="47" spans="1:6" x14ac:dyDescent="0.2">
      <c r="A47" s="49"/>
      <c r="B47" s="28">
        <v>12</v>
      </c>
      <c r="C47" s="27" t="s">
        <v>120</v>
      </c>
      <c r="D47" s="49"/>
      <c r="E47" s="28">
        <f t="shared" si="0"/>
        <v>0</v>
      </c>
    </row>
    <row r="48" spans="1:6" x14ac:dyDescent="0.2">
      <c r="B48" s="28"/>
      <c r="D48" s="33"/>
      <c r="E48" s="28"/>
    </row>
    <row r="49" spans="1:10" x14ac:dyDescent="0.2">
      <c r="A49" s="27" t="s">
        <v>121</v>
      </c>
      <c r="F49" s="28">
        <f>SUM(E45:E48)</f>
        <v>0</v>
      </c>
    </row>
    <row r="51" spans="1:10" x14ac:dyDescent="0.2">
      <c r="A51" s="30" t="s">
        <v>122</v>
      </c>
    </row>
    <row r="52" spans="1:10" ht="38.25" x14ac:dyDescent="0.2">
      <c r="A52" s="31" t="s">
        <v>115</v>
      </c>
      <c r="B52" s="31" t="s">
        <v>123</v>
      </c>
      <c r="C52" s="33"/>
      <c r="D52" s="33"/>
      <c r="E52" s="33"/>
      <c r="F52" s="32" t="s">
        <v>124</v>
      </c>
    </row>
    <row r="53" spans="1:10" x14ac:dyDescent="0.2">
      <c r="A53" s="49"/>
      <c r="B53" s="50"/>
      <c r="F53" s="28">
        <f>+B53*A53</f>
        <v>0</v>
      </c>
    </row>
    <row r="55" spans="1:10" x14ac:dyDescent="0.2">
      <c r="A55" s="27" t="s">
        <v>125</v>
      </c>
      <c r="F55" s="28">
        <f>SUM(F24:F54)</f>
        <v>0</v>
      </c>
    </row>
    <row r="57" spans="1:10" x14ac:dyDescent="0.2">
      <c r="A57" s="30" t="s">
        <v>126</v>
      </c>
      <c r="B57" s="30"/>
    </row>
    <row r="58" spans="1:10" s="33" customFormat="1" ht="25.5" x14ac:dyDescent="0.2">
      <c r="B58" s="33" t="s">
        <v>128</v>
      </c>
      <c r="F58" s="32" t="s">
        <v>138</v>
      </c>
    </row>
    <row r="59" spans="1:10" ht="22.5" customHeight="1" x14ac:dyDescent="0.2">
      <c r="A59" s="27">
        <v>1</v>
      </c>
      <c r="B59" s="110"/>
      <c r="C59" s="111"/>
      <c r="D59" s="112"/>
      <c r="F59" s="50">
        <v>0</v>
      </c>
    </row>
    <row r="60" spans="1:10" ht="27.75" customHeight="1" x14ac:dyDescent="0.25">
      <c r="A60" s="27">
        <v>2</v>
      </c>
      <c r="B60" s="110"/>
      <c r="C60" s="119"/>
      <c r="D60" s="120"/>
      <c r="F60" s="50">
        <v>0</v>
      </c>
    </row>
    <row r="61" spans="1:10" ht="25.5" customHeight="1" x14ac:dyDescent="0.25">
      <c r="A61" s="27">
        <v>3</v>
      </c>
      <c r="B61" s="110"/>
      <c r="C61" s="119"/>
      <c r="D61" s="120"/>
      <c r="F61" s="50">
        <v>0</v>
      </c>
    </row>
    <row r="63" spans="1:10" x14ac:dyDescent="0.2">
      <c r="A63" s="27" t="s">
        <v>130</v>
      </c>
      <c r="F63" s="28">
        <f>SUM(F59:F62)</f>
        <v>0</v>
      </c>
    </row>
    <row r="64" spans="1:10" x14ac:dyDescent="0.2">
      <c r="J64" s="155"/>
    </row>
    <row r="65" spans="1:10" ht="15" x14ac:dyDescent="0.25">
      <c r="A65" s="171" t="s">
        <v>166</v>
      </c>
      <c r="B65" s="172"/>
      <c r="C65" s="172"/>
      <c r="D65" s="172"/>
      <c r="E65" s="172"/>
      <c r="F65" s="172"/>
      <c r="G65" s="172"/>
      <c r="H65" s="172"/>
      <c r="I65" s="173"/>
      <c r="J65" s="156"/>
    </row>
    <row r="66" spans="1:10" ht="14.25" x14ac:dyDescent="0.2">
      <c r="A66" s="174"/>
      <c r="B66" s="162"/>
      <c r="C66" s="162"/>
      <c r="D66" s="162"/>
      <c r="E66" s="162"/>
      <c r="F66" s="162"/>
      <c r="G66" s="162"/>
      <c r="H66" s="162"/>
      <c r="I66" s="170"/>
      <c r="J66" s="157"/>
    </row>
    <row r="67" spans="1:10" ht="14.25" x14ac:dyDescent="0.2">
      <c r="A67" s="163" t="s">
        <v>167</v>
      </c>
      <c r="B67" s="158"/>
      <c r="C67" s="158"/>
      <c r="D67" s="158"/>
      <c r="E67" s="158"/>
      <c r="F67" s="175"/>
      <c r="G67" s="158" t="s">
        <v>168</v>
      </c>
      <c r="H67" s="158"/>
      <c r="I67" s="176"/>
      <c r="J67" s="7"/>
    </row>
    <row r="68" spans="1:10" ht="14.25" x14ac:dyDescent="0.2">
      <c r="A68" s="177" t="s">
        <v>169</v>
      </c>
      <c r="B68" s="159"/>
      <c r="C68" s="178"/>
      <c r="D68" s="178"/>
      <c r="E68" s="178"/>
      <c r="F68" s="178"/>
      <c r="G68" s="158" t="s">
        <v>170</v>
      </c>
      <c r="H68" s="179"/>
      <c r="I68" s="180"/>
      <c r="J68" s="7"/>
    </row>
    <row r="69" spans="1:10" ht="14.25" x14ac:dyDescent="0.2">
      <c r="A69" s="177" t="s">
        <v>171</v>
      </c>
      <c r="B69" s="159"/>
      <c r="C69" s="181"/>
      <c r="D69" s="181"/>
      <c r="E69" s="181"/>
      <c r="F69" s="181"/>
      <c r="G69" s="158"/>
      <c r="H69" s="158"/>
      <c r="I69" s="176"/>
      <c r="J69" s="7"/>
    </row>
    <row r="70" spans="1:10" ht="14.25" x14ac:dyDescent="0.2">
      <c r="A70" s="177" t="s">
        <v>172</v>
      </c>
      <c r="B70" s="159"/>
      <c r="C70" s="178"/>
      <c r="D70" s="178"/>
      <c r="E70" s="178"/>
      <c r="F70" s="178"/>
      <c r="G70" s="178"/>
      <c r="H70" s="178"/>
      <c r="I70" s="182"/>
      <c r="J70" s="7"/>
    </row>
    <row r="71" spans="1:10" ht="14.25" x14ac:dyDescent="0.2">
      <c r="A71" s="163" t="s">
        <v>173</v>
      </c>
      <c r="B71" s="158"/>
      <c r="C71" s="159"/>
      <c r="D71" s="159"/>
      <c r="E71" s="159"/>
      <c r="F71" s="183" t="e">
        <f>+F55/A53</f>
        <v>#DIV/0!</v>
      </c>
      <c r="G71" s="159"/>
      <c r="H71" s="159"/>
      <c r="I71" s="164"/>
      <c r="J71" s="7"/>
    </row>
    <row r="72" spans="1:10" x14ac:dyDescent="0.2">
      <c r="A72" s="163" t="s">
        <v>175</v>
      </c>
      <c r="B72" s="158"/>
      <c r="C72" s="159"/>
      <c r="D72" s="159"/>
      <c r="E72" s="159"/>
      <c r="F72" s="184">
        <f>IF(A53&gt;5,5,A53)</f>
        <v>0</v>
      </c>
      <c r="G72" s="159"/>
      <c r="H72" s="159"/>
      <c r="I72" s="164"/>
      <c r="J72" s="155"/>
    </row>
    <row r="73" spans="1:10" x14ac:dyDescent="0.2">
      <c r="A73" s="163" t="s">
        <v>174</v>
      </c>
      <c r="B73" s="158"/>
      <c r="C73" s="159"/>
      <c r="D73" s="159"/>
      <c r="E73" s="159"/>
      <c r="F73" s="183" t="e">
        <f>+F72*F71</f>
        <v>#DIV/0!</v>
      </c>
      <c r="G73" s="159"/>
      <c r="H73" s="159"/>
      <c r="I73" s="164"/>
    </row>
    <row r="74" spans="1:10" ht="25.5" x14ac:dyDescent="0.2">
      <c r="A74" s="163"/>
      <c r="B74" s="158"/>
      <c r="C74" s="159"/>
      <c r="D74" s="159"/>
      <c r="E74" s="159"/>
      <c r="F74" s="159"/>
      <c r="G74" s="185" t="s">
        <v>139</v>
      </c>
      <c r="H74" s="186" t="s">
        <v>140</v>
      </c>
      <c r="I74" s="187"/>
    </row>
    <row r="75" spans="1:10" x14ac:dyDescent="0.2">
      <c r="A75" s="163" t="s">
        <v>176</v>
      </c>
      <c r="B75" s="158"/>
      <c r="C75" s="159"/>
      <c r="D75" s="159"/>
      <c r="E75" s="159"/>
      <c r="F75" s="183" t="e">
        <f>+F73</f>
        <v>#DIV/0!</v>
      </c>
      <c r="G75" s="159"/>
      <c r="H75" s="159"/>
      <c r="I75" s="164"/>
    </row>
    <row r="76" spans="1:10" x14ac:dyDescent="0.2">
      <c r="A76" s="163" t="s">
        <v>177</v>
      </c>
      <c r="B76" s="158"/>
      <c r="C76" s="159"/>
      <c r="D76" s="159"/>
      <c r="E76" s="159"/>
      <c r="F76" s="183" t="e">
        <f>+G76*F75</f>
        <v>#DIV/0!</v>
      </c>
      <c r="G76" s="188">
        <v>0.4</v>
      </c>
      <c r="H76" s="159"/>
      <c r="I76" s="164"/>
    </row>
    <row r="77" spans="1:10" ht="26.25" customHeight="1" x14ac:dyDescent="0.2">
      <c r="A77" s="165" t="s">
        <v>178</v>
      </c>
      <c r="B77" s="160"/>
      <c r="C77" s="160"/>
      <c r="D77" s="160"/>
      <c r="E77" s="160"/>
      <c r="F77" s="183" t="e">
        <f>IF(F76&gt;2500,2500,F76)</f>
        <v>#DIV/0!</v>
      </c>
      <c r="G77" s="161"/>
      <c r="H77" s="159"/>
      <c r="I77" s="164"/>
    </row>
    <row r="78" spans="1:10" x14ac:dyDescent="0.2">
      <c r="A78" s="163" t="s">
        <v>162</v>
      </c>
      <c r="B78" s="158"/>
      <c r="C78" s="159"/>
      <c r="D78" s="159"/>
      <c r="E78" s="159"/>
      <c r="F78" s="183">
        <f>'Appropriations Request'!$D$29</f>
        <v>0</v>
      </c>
      <c r="G78" s="159"/>
      <c r="H78" s="159"/>
      <c r="I78" s="164"/>
    </row>
    <row r="79" spans="1:10" x14ac:dyDescent="0.2">
      <c r="A79" s="163" t="s">
        <v>165</v>
      </c>
      <c r="B79" s="158"/>
      <c r="C79" s="159"/>
      <c r="D79" s="159"/>
      <c r="E79" s="159"/>
      <c r="F79" s="183" t="e">
        <f>IF(F78&gt;F77,F77,F78)</f>
        <v>#DIV/0!</v>
      </c>
      <c r="G79" s="159"/>
      <c r="H79" s="159"/>
      <c r="I79" s="164"/>
    </row>
    <row r="80" spans="1:10" ht="37.5" customHeight="1" x14ac:dyDescent="0.2">
      <c r="A80" s="165" t="s">
        <v>141</v>
      </c>
      <c r="B80" s="160"/>
      <c r="C80" s="160"/>
      <c r="D80" s="160"/>
      <c r="E80" s="160"/>
      <c r="F80" s="160"/>
      <c r="G80" s="160"/>
      <c r="H80" s="160"/>
      <c r="I80" s="166"/>
    </row>
    <row r="81" spans="1:9" ht="25.5" customHeight="1" x14ac:dyDescent="0.2">
      <c r="A81" s="165" t="s">
        <v>132</v>
      </c>
      <c r="B81" s="160"/>
      <c r="C81" s="160"/>
      <c r="D81" s="160"/>
      <c r="E81" s="160"/>
      <c r="F81" s="160"/>
      <c r="G81" s="160"/>
      <c r="H81" s="160"/>
      <c r="I81" s="166"/>
    </row>
    <row r="82" spans="1:9" ht="12.75" customHeight="1" x14ac:dyDescent="0.2">
      <c r="A82" s="167" t="s">
        <v>142</v>
      </c>
      <c r="B82" s="168"/>
      <c r="C82" s="168"/>
      <c r="D82" s="168"/>
      <c r="E82" s="168"/>
      <c r="F82" s="168"/>
      <c r="G82" s="168"/>
      <c r="H82" s="168"/>
      <c r="I82" s="169"/>
    </row>
    <row r="84" spans="1:9" x14ac:dyDescent="0.2">
      <c r="F84" s="27"/>
    </row>
    <row r="85" spans="1:9" x14ac:dyDescent="0.2">
      <c r="F85" s="27"/>
    </row>
    <row r="86" spans="1:9" x14ac:dyDescent="0.2">
      <c r="F86" s="27"/>
    </row>
    <row r="87" spans="1:9" x14ac:dyDescent="0.2">
      <c r="F87" s="27"/>
    </row>
    <row r="88" spans="1:9" x14ac:dyDescent="0.2">
      <c r="F88" s="27"/>
    </row>
    <row r="89" spans="1:9" x14ac:dyDescent="0.2">
      <c r="F89" s="27"/>
    </row>
    <row r="90" spans="1:9" x14ac:dyDescent="0.2">
      <c r="F90" s="27"/>
    </row>
    <row r="91" spans="1:9" x14ac:dyDescent="0.2">
      <c r="F91" s="27"/>
    </row>
  </sheetData>
  <sheetProtection algorithmName="SHA-512" hashValue="Ohelp6LlKjYTIE9tw7zthkdD38UFc5Wd4UZcxiBpJYYOSl2D2NVu83ql6SZCk+OBV3eSOcePruRh3UHzrC49IA==" saltValue="dCS2iSSwbfoGrTrrhoWLRA==" spinCount="100000" sheet="1" objects="1" scenarios="1" selectLockedCells="1"/>
  <mergeCells count="21">
    <mergeCell ref="A65:I65"/>
    <mergeCell ref="C18:E18"/>
    <mergeCell ref="A11:F11"/>
    <mergeCell ref="C13:E13"/>
    <mergeCell ref="C14:E14"/>
    <mergeCell ref="C15:E15"/>
    <mergeCell ref="C16:E16"/>
    <mergeCell ref="A82:I82"/>
    <mergeCell ref="C21:E21"/>
    <mergeCell ref="C22:E22"/>
    <mergeCell ref="A26:F26"/>
    <mergeCell ref="B43:F43"/>
    <mergeCell ref="A80:I80"/>
    <mergeCell ref="A81:I81"/>
    <mergeCell ref="B59:D59"/>
    <mergeCell ref="B60:D60"/>
    <mergeCell ref="B61:D61"/>
    <mergeCell ref="G24:I24"/>
    <mergeCell ref="G23:I23"/>
    <mergeCell ref="H74:I74"/>
    <mergeCell ref="A77:E77"/>
  </mergeCells>
  <dataValidations count="1">
    <dataValidation type="decimal" allowBlank="1" showInputMessage="1" showErrorMessage="1" errorTitle="Stop Enter Numeric Value" error="Text Entry Invalid Date - MUST be numeric date.  Please re-enter or leave blank!" promptTitle="Entry must be decimal value" prompt="Entry MUST be decimal value - No text information!" sqref="E24">
      <formula1>0</formula1>
      <formula2>25</formula2>
    </dataValidation>
  </dataValidations>
  <pageMargins left="0.7" right="0.7" top="0.75" bottom="0.75" header="0.3" footer="0.3"/>
  <pageSetup scale="56" orientation="portrait" verticalDpi="0" r:id="rId1"/>
  <headerFooter>
    <oddFooter>&amp;R&amp;6&amp;Z&amp;F&amp;A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Sheet1!$B$1:$B$3</xm:f>
          </x14:formula1>
          <xm:sqref>B31 B36 B33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0:H47"/>
  <sheetViews>
    <sheetView topLeftCell="A31" workbookViewId="0">
      <selection activeCell="L23" sqref="L23"/>
    </sheetView>
  </sheetViews>
  <sheetFormatPr defaultRowHeight="14.25" x14ac:dyDescent="0.2"/>
  <cols>
    <col min="1" max="1" width="5" style="2" customWidth="1"/>
    <col min="2" max="2" width="5.7109375" style="2" customWidth="1"/>
    <col min="3" max="3" width="8.140625" style="2" customWidth="1"/>
    <col min="4" max="4" width="4" style="2" customWidth="1"/>
    <col min="5" max="7" width="9.140625" style="2"/>
    <col min="8" max="8" width="54.7109375" style="2" customWidth="1"/>
    <col min="9" max="16384" width="9.140625" style="2"/>
  </cols>
  <sheetData>
    <row r="10" spans="1:8" ht="20.25" x14ac:dyDescent="0.2">
      <c r="A10" s="99" t="s">
        <v>0</v>
      </c>
      <c r="B10" s="99"/>
      <c r="C10" s="99"/>
      <c r="D10" s="99"/>
      <c r="E10" s="99"/>
      <c r="F10" s="99"/>
      <c r="G10" s="99"/>
      <c r="H10" s="99"/>
    </row>
    <row r="11" spans="1:8" ht="18" x14ac:dyDescent="0.2">
      <c r="A11" s="100" t="s">
        <v>24</v>
      </c>
      <c r="B11" s="100"/>
      <c r="C11" s="100"/>
      <c r="D11" s="100"/>
      <c r="E11" s="100"/>
      <c r="F11" s="100"/>
      <c r="G11" s="100"/>
      <c r="H11" s="100"/>
    </row>
    <row r="12" spans="1:8" ht="18" x14ac:dyDescent="0.2">
      <c r="A12" s="100" t="s">
        <v>25</v>
      </c>
      <c r="B12" s="100"/>
      <c r="C12" s="100"/>
      <c r="D12" s="100"/>
      <c r="E12" s="100"/>
      <c r="F12" s="100"/>
      <c r="G12" s="100"/>
      <c r="H12" s="100"/>
    </row>
    <row r="13" spans="1:8" ht="37.5" customHeight="1" x14ac:dyDescent="0.2">
      <c r="A13" s="133" t="s">
        <v>26</v>
      </c>
      <c r="B13" s="133"/>
      <c r="C13" s="133"/>
      <c r="D13" s="133"/>
      <c r="E13" s="133"/>
      <c r="F13" s="133"/>
      <c r="G13" s="133"/>
      <c r="H13" s="133"/>
    </row>
    <row r="14" spans="1:8" ht="15" x14ac:dyDescent="0.2">
      <c r="A14" s="126" t="s">
        <v>27</v>
      </c>
      <c r="B14" s="126"/>
      <c r="C14" s="126"/>
      <c r="D14" s="126"/>
      <c r="E14" s="126"/>
      <c r="F14" s="126"/>
      <c r="G14" s="126"/>
      <c r="H14" s="126"/>
    </row>
    <row r="15" spans="1:8" x14ac:dyDescent="0.2">
      <c r="A15" s="1" t="s">
        <v>28</v>
      </c>
      <c r="B15" s="1"/>
      <c r="C15" s="1"/>
    </row>
    <row r="16" spans="1:8" ht="15" x14ac:dyDescent="0.25">
      <c r="A16" s="19" t="s">
        <v>29</v>
      </c>
      <c r="B16" s="19"/>
      <c r="C16" s="19"/>
      <c r="D16" s="20"/>
      <c r="E16" s="19" t="s">
        <v>30</v>
      </c>
      <c r="F16" s="20"/>
      <c r="G16" s="19" t="s">
        <v>31</v>
      </c>
      <c r="H16" s="20"/>
    </row>
    <row r="17" spans="1:8" x14ac:dyDescent="0.2">
      <c r="A17" s="1"/>
      <c r="B17" s="1"/>
      <c r="C17" s="1"/>
      <c r="E17" s="1"/>
      <c r="G17" s="1"/>
    </row>
    <row r="18" spans="1:8" ht="15" x14ac:dyDescent="0.2">
      <c r="A18" s="126" t="s">
        <v>32</v>
      </c>
      <c r="B18" s="126"/>
      <c r="C18" s="126"/>
    </row>
    <row r="19" spans="1:8" ht="105" customHeight="1" x14ac:dyDescent="0.2">
      <c r="A19" s="128" t="s">
        <v>33</v>
      </c>
      <c r="B19" s="128"/>
      <c r="C19" s="128"/>
      <c r="D19" s="128"/>
      <c r="E19" s="128"/>
      <c r="F19" s="128"/>
      <c r="G19" s="128"/>
      <c r="H19" s="128"/>
    </row>
    <row r="20" spans="1:8" x14ac:dyDescent="0.2">
      <c r="A20" s="79" t="s">
        <v>34</v>
      </c>
      <c r="B20" s="79"/>
      <c r="C20" s="79"/>
      <c r="D20" s="79"/>
      <c r="E20" s="125"/>
      <c r="F20" s="124" t="s">
        <v>35</v>
      </c>
      <c r="G20" s="124"/>
      <c r="H20" s="124"/>
    </row>
    <row r="21" spans="1:8" x14ac:dyDescent="0.2">
      <c r="A21" s="79" t="s">
        <v>36</v>
      </c>
      <c r="B21" s="79"/>
      <c r="C21" s="79"/>
      <c r="D21" s="79"/>
      <c r="E21" s="79"/>
      <c r="F21" s="79"/>
      <c r="G21" s="79"/>
      <c r="H21" s="79"/>
    </row>
    <row r="22" spans="1:8" ht="15" x14ac:dyDescent="0.2">
      <c r="A22" s="126" t="s">
        <v>37</v>
      </c>
      <c r="B22" s="126"/>
      <c r="C22" s="126"/>
    </row>
    <row r="23" spans="1:8" ht="93.75" customHeight="1" x14ac:dyDescent="0.2">
      <c r="A23" s="128" t="s">
        <v>164</v>
      </c>
      <c r="B23" s="128"/>
      <c r="C23" s="128"/>
      <c r="D23" s="128"/>
      <c r="E23" s="128"/>
      <c r="F23" s="128"/>
      <c r="G23" s="128"/>
      <c r="H23" s="128"/>
    </row>
    <row r="24" spans="1:8" ht="15" x14ac:dyDescent="0.2">
      <c r="A24" s="126" t="s">
        <v>38</v>
      </c>
      <c r="B24" s="126"/>
      <c r="C24" s="126"/>
      <c r="D24" s="126"/>
    </row>
    <row r="25" spans="1:8" ht="78.75" customHeight="1" x14ac:dyDescent="0.2">
      <c r="A25" s="128" t="s">
        <v>67</v>
      </c>
      <c r="B25" s="128"/>
      <c r="C25" s="128"/>
      <c r="D25" s="128"/>
      <c r="E25" s="128"/>
      <c r="F25" s="128"/>
      <c r="G25" s="128"/>
      <c r="H25" s="128"/>
    </row>
    <row r="26" spans="1:8" ht="15" x14ac:dyDescent="0.2">
      <c r="A26" s="126" t="s">
        <v>39</v>
      </c>
      <c r="B26" s="126"/>
      <c r="C26" s="126"/>
      <c r="D26" s="126"/>
      <c r="E26" s="126"/>
    </row>
    <row r="27" spans="1:8" ht="80.25" customHeight="1" x14ac:dyDescent="0.2">
      <c r="A27" s="129" t="s">
        <v>40</v>
      </c>
      <c r="B27" s="129"/>
      <c r="C27" s="129"/>
      <c r="D27" s="129"/>
      <c r="E27" s="129"/>
      <c r="F27" s="129"/>
      <c r="G27" s="129"/>
      <c r="H27" s="129"/>
    </row>
    <row r="28" spans="1:8" ht="15" x14ac:dyDescent="0.2">
      <c r="A28" s="126" t="s">
        <v>41</v>
      </c>
      <c r="B28" s="126"/>
      <c r="C28" s="126"/>
      <c r="D28" s="126"/>
      <c r="E28" s="126"/>
    </row>
    <row r="29" spans="1:8" ht="112.5" customHeight="1" x14ac:dyDescent="0.2">
      <c r="A29" s="129" t="s">
        <v>62</v>
      </c>
      <c r="B29" s="129"/>
      <c r="C29" s="129"/>
      <c r="D29" s="129"/>
      <c r="E29" s="129"/>
      <c r="F29" s="129"/>
      <c r="G29" s="129"/>
      <c r="H29" s="129"/>
    </row>
    <row r="31" spans="1:8" x14ac:dyDescent="0.2">
      <c r="A31" s="2" t="s">
        <v>42</v>
      </c>
    </row>
    <row r="32" spans="1:8" ht="29.25" customHeight="1" x14ac:dyDescent="0.2">
      <c r="B32" s="18">
        <v>1</v>
      </c>
      <c r="C32" s="132" t="s">
        <v>63</v>
      </c>
      <c r="D32" s="132"/>
      <c r="E32" s="132"/>
      <c r="F32" s="132"/>
      <c r="G32" s="132"/>
      <c r="H32" s="132"/>
    </row>
    <row r="33" spans="1:8" ht="45" customHeight="1" x14ac:dyDescent="0.2">
      <c r="B33" s="18">
        <v>2</v>
      </c>
      <c r="C33" s="132" t="s">
        <v>48</v>
      </c>
      <c r="D33" s="132"/>
      <c r="E33" s="132"/>
      <c r="F33" s="132"/>
      <c r="G33" s="132"/>
      <c r="H33" s="132"/>
    </row>
    <row r="34" spans="1:8" ht="63" customHeight="1" x14ac:dyDescent="0.2">
      <c r="B34" s="18">
        <v>3</v>
      </c>
      <c r="C34" s="132" t="s">
        <v>43</v>
      </c>
      <c r="D34" s="132"/>
      <c r="E34" s="132"/>
      <c r="F34" s="132"/>
      <c r="G34" s="132"/>
      <c r="H34" s="132"/>
    </row>
    <row r="36" spans="1:8" ht="15" x14ac:dyDescent="0.25">
      <c r="A36" s="127" t="s">
        <v>44</v>
      </c>
      <c r="B36" s="127"/>
      <c r="C36" s="127"/>
      <c r="D36" s="127"/>
      <c r="E36" s="127"/>
    </row>
    <row r="37" spans="1:8" ht="72" customHeight="1" x14ac:dyDescent="0.2">
      <c r="A37" s="130" t="s">
        <v>153</v>
      </c>
      <c r="B37" s="130"/>
      <c r="C37" s="130"/>
      <c r="D37" s="130"/>
      <c r="E37" s="130"/>
      <c r="F37" s="130"/>
      <c r="G37" s="130"/>
      <c r="H37" s="130"/>
    </row>
    <row r="38" spans="1:8" ht="30.75" customHeight="1" x14ac:dyDescent="0.2">
      <c r="B38" s="18">
        <v>1</v>
      </c>
      <c r="C38" s="130" t="s">
        <v>45</v>
      </c>
      <c r="D38" s="130"/>
      <c r="E38" s="130"/>
      <c r="F38" s="130"/>
      <c r="G38" s="130"/>
      <c r="H38" s="130"/>
    </row>
    <row r="39" spans="1:8" ht="15" x14ac:dyDescent="0.25">
      <c r="A39" s="131" t="s">
        <v>46</v>
      </c>
      <c r="B39" s="131"/>
      <c r="C39" s="131"/>
      <c r="D39" s="131"/>
      <c r="E39" s="131"/>
      <c r="F39" s="131"/>
      <c r="G39" s="131"/>
      <c r="H39" s="131"/>
    </row>
    <row r="40" spans="1:8" x14ac:dyDescent="0.2">
      <c r="B40" s="1">
        <v>1</v>
      </c>
      <c r="C40" s="130" t="s">
        <v>64</v>
      </c>
      <c r="D40" s="130"/>
      <c r="E40" s="130"/>
      <c r="F40" s="130"/>
      <c r="G40" s="130"/>
      <c r="H40" s="130"/>
    </row>
    <row r="41" spans="1:8" ht="46.5" customHeight="1" x14ac:dyDescent="0.2">
      <c r="B41" s="18">
        <v>2</v>
      </c>
      <c r="C41" s="130" t="s">
        <v>47</v>
      </c>
      <c r="D41" s="130"/>
      <c r="E41" s="130"/>
      <c r="F41" s="130"/>
      <c r="G41" s="130"/>
      <c r="H41" s="130"/>
    </row>
    <row r="42" spans="1:8" ht="28.5" customHeight="1" x14ac:dyDescent="0.2">
      <c r="B42" s="18">
        <v>3</v>
      </c>
      <c r="C42" s="130" t="s">
        <v>65</v>
      </c>
      <c r="D42" s="130"/>
      <c r="E42" s="130"/>
      <c r="F42" s="130"/>
      <c r="G42" s="130"/>
      <c r="H42" s="130"/>
    </row>
    <row r="44" spans="1:8" ht="15" x14ac:dyDescent="0.25">
      <c r="A44" s="127" t="s">
        <v>49</v>
      </c>
      <c r="B44" s="127"/>
      <c r="C44" s="127"/>
    </row>
    <row r="45" spans="1:8" ht="62.25" customHeight="1" x14ac:dyDescent="0.2">
      <c r="A45" s="130" t="s">
        <v>66</v>
      </c>
      <c r="B45" s="130"/>
      <c r="C45" s="130"/>
      <c r="D45" s="130"/>
      <c r="E45" s="130"/>
      <c r="F45" s="130"/>
      <c r="G45" s="130"/>
      <c r="H45" s="130"/>
    </row>
    <row r="47" spans="1:8" x14ac:dyDescent="0.2">
      <c r="A47" s="125" t="s">
        <v>50</v>
      </c>
      <c r="B47" s="125"/>
      <c r="C47" s="125"/>
      <c r="D47" s="125"/>
      <c r="E47" s="125"/>
      <c r="F47" s="125"/>
      <c r="G47" s="125"/>
      <c r="H47" s="125"/>
    </row>
  </sheetData>
  <sheetProtection algorithmName="SHA-512" hashValue="bNOie6/TKePoSUktSFkINioC6wkvzCoueL+5NWU+NMxNxRM1DKu6qKsCAmbWl0B0ynbHOpDkjQ5iIopueNa9bg==" saltValue="4D+reIePbz96KCFxNLxeeQ==" spinCount="100000" sheet="1" objects="1" scenarios="1" selectLockedCells="1" selectUnlockedCells="1"/>
  <mergeCells count="31">
    <mergeCell ref="A10:H10"/>
    <mergeCell ref="A11:H11"/>
    <mergeCell ref="A12:H12"/>
    <mergeCell ref="A13:H13"/>
    <mergeCell ref="A14:H14"/>
    <mergeCell ref="C42:H42"/>
    <mergeCell ref="A44:C44"/>
    <mergeCell ref="A45:H45"/>
    <mergeCell ref="A47:H47"/>
    <mergeCell ref="A22:C22"/>
    <mergeCell ref="C40:H40"/>
    <mergeCell ref="C41:H41"/>
    <mergeCell ref="A37:H37"/>
    <mergeCell ref="C38:H38"/>
    <mergeCell ref="A39:H39"/>
    <mergeCell ref="A29:H29"/>
    <mergeCell ref="C32:H32"/>
    <mergeCell ref="C33:H33"/>
    <mergeCell ref="C34:H34"/>
    <mergeCell ref="F20:H20"/>
    <mergeCell ref="A20:E20"/>
    <mergeCell ref="A21:H21"/>
    <mergeCell ref="A18:C18"/>
    <mergeCell ref="A36:E36"/>
    <mergeCell ref="A23:H23"/>
    <mergeCell ref="A24:D24"/>
    <mergeCell ref="A25:H25"/>
    <mergeCell ref="A26:E26"/>
    <mergeCell ref="A27:H27"/>
    <mergeCell ref="A28:E28"/>
    <mergeCell ref="A19:H19"/>
  </mergeCells>
  <pageMargins left="0.7" right="0.7" top="0.75" bottom="0.75" header="0.3" footer="0.3"/>
  <pageSetup scale="79" fitToHeight="2" orientation="portrait" r:id="rId1"/>
  <headerFooter>
    <oddFooter>&amp;R&amp;6&amp;Z&amp;F&amp;A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0:L67"/>
  <sheetViews>
    <sheetView topLeftCell="A25" workbookViewId="0">
      <selection activeCell="A13" sqref="A13:H13"/>
    </sheetView>
  </sheetViews>
  <sheetFormatPr defaultRowHeight="15" x14ac:dyDescent="0.25"/>
  <cols>
    <col min="1" max="1" width="14.85546875" customWidth="1"/>
    <col min="2" max="2" width="18.140625" customWidth="1"/>
    <col min="3" max="3" width="3" customWidth="1"/>
    <col min="4" max="4" width="12.85546875" customWidth="1"/>
    <col min="6" max="6" width="10" customWidth="1"/>
    <col min="7" max="7" width="12.42578125" customWidth="1"/>
    <col min="8" max="8" width="7.140625" customWidth="1"/>
    <col min="10" max="10" width="11.140625" customWidth="1"/>
  </cols>
  <sheetData>
    <row r="10" spans="1:12" x14ac:dyDescent="0.25">
      <c r="A10" s="2"/>
      <c r="B10" s="2"/>
      <c r="C10" s="2"/>
      <c r="D10" s="2"/>
      <c r="E10" s="2"/>
      <c r="F10" s="2"/>
      <c r="G10" s="2"/>
      <c r="H10" s="2"/>
      <c r="I10" s="2"/>
      <c r="J10" s="2"/>
    </row>
    <row r="11" spans="1:12" ht="20.25" x14ac:dyDescent="0.25">
      <c r="A11" s="99" t="s">
        <v>0</v>
      </c>
      <c r="B11" s="99"/>
      <c r="C11" s="99"/>
      <c r="D11" s="99"/>
      <c r="E11" s="99"/>
      <c r="F11" s="99"/>
      <c r="G11" s="99"/>
      <c r="H11" s="99"/>
      <c r="I11" s="99"/>
      <c r="J11" s="99"/>
      <c r="L11" t="s">
        <v>151</v>
      </c>
    </row>
    <row r="12" spans="1:12" ht="18" x14ac:dyDescent="0.25">
      <c r="A12" s="100" t="str">
        <f>+'Appropriations Request'!A11:J11</f>
        <v>SUPPLEMENTAL Appropriations Request Form</v>
      </c>
      <c r="B12" s="100"/>
      <c r="C12" s="100"/>
      <c r="D12" s="100"/>
      <c r="E12" s="100"/>
      <c r="F12" s="100"/>
      <c r="G12" s="100"/>
      <c r="H12" s="100"/>
      <c r="I12" s="100"/>
      <c r="J12" s="100"/>
      <c r="L12" t="s">
        <v>152</v>
      </c>
    </row>
    <row r="13" spans="1:12" x14ac:dyDescent="0.25">
      <c r="A13" s="1"/>
      <c r="B13" s="1"/>
      <c r="C13" s="1"/>
      <c r="D13" s="79" t="s">
        <v>144</v>
      </c>
      <c r="E13" s="79"/>
      <c r="F13" s="53">
        <v>246</v>
      </c>
      <c r="G13" s="2" t="s">
        <v>145</v>
      </c>
      <c r="H13" s="2"/>
      <c r="I13" s="2"/>
      <c r="J13" s="2"/>
    </row>
    <row r="14" spans="1:12" x14ac:dyDescent="0.25">
      <c r="A14" s="1" t="s">
        <v>60</v>
      </c>
      <c r="B14" s="12">
        <v>228369</v>
      </c>
      <c r="C14" s="13"/>
      <c r="D14" s="1"/>
      <c r="E14" s="2"/>
      <c r="F14" s="2"/>
      <c r="G14" s="2"/>
      <c r="H14" s="2"/>
      <c r="I14" s="2"/>
      <c r="J14" s="2"/>
    </row>
    <row r="15" spans="1:12" x14ac:dyDescent="0.25">
      <c r="A15" s="1"/>
      <c r="B15" s="1"/>
      <c r="C15" s="1"/>
      <c r="D15" s="1"/>
      <c r="E15" s="2"/>
      <c r="F15" s="2"/>
      <c r="G15" s="2"/>
      <c r="H15" s="2"/>
      <c r="I15" s="2"/>
      <c r="J15" s="2"/>
    </row>
    <row r="16" spans="1:12" x14ac:dyDescent="0.25">
      <c r="A16" s="6" t="s">
        <v>1</v>
      </c>
      <c r="B16" s="6"/>
      <c r="C16" s="6"/>
      <c r="D16" s="134" t="s">
        <v>68</v>
      </c>
      <c r="E16" s="134"/>
      <c r="F16" s="134"/>
      <c r="G16" s="134"/>
      <c r="H16" s="134"/>
      <c r="I16" s="134"/>
      <c r="J16" s="134"/>
    </row>
    <row r="17" spans="1:10" x14ac:dyDescent="0.25">
      <c r="A17" s="82" t="s">
        <v>2</v>
      </c>
      <c r="B17" s="82"/>
      <c r="C17" s="82"/>
      <c r="D17" s="82"/>
      <c r="E17" s="21"/>
      <c r="F17" s="82" t="s">
        <v>3</v>
      </c>
      <c r="G17" s="82"/>
      <c r="H17" s="82"/>
      <c r="I17" s="82"/>
      <c r="J17" s="23" t="s">
        <v>61</v>
      </c>
    </row>
    <row r="18" spans="1:10" x14ac:dyDescent="0.25">
      <c r="A18" s="82" t="s">
        <v>4</v>
      </c>
      <c r="B18" s="82"/>
      <c r="C18" s="82"/>
      <c r="D18" s="82"/>
      <c r="E18" s="22"/>
      <c r="F18" s="82" t="s">
        <v>5</v>
      </c>
      <c r="G18" s="82"/>
      <c r="H18" s="82"/>
      <c r="I18" s="82"/>
      <c r="J18" s="24"/>
    </row>
    <row r="19" spans="1:10" x14ac:dyDescent="0.25">
      <c r="A19" s="6"/>
      <c r="B19" s="6"/>
      <c r="C19" s="6"/>
      <c r="D19" s="6"/>
      <c r="E19" s="4"/>
      <c r="F19" s="4"/>
      <c r="G19" s="4"/>
      <c r="H19" s="4"/>
      <c r="I19" s="2"/>
      <c r="J19" s="2"/>
    </row>
    <row r="20" spans="1:10" x14ac:dyDescent="0.25">
      <c r="A20" s="83" t="s">
        <v>6</v>
      </c>
      <c r="B20" s="83"/>
      <c r="C20" s="41"/>
      <c r="D20" s="137" t="s">
        <v>69</v>
      </c>
      <c r="E20" s="137"/>
      <c r="F20" s="137"/>
      <c r="G20" s="6" t="s">
        <v>51</v>
      </c>
      <c r="H20" s="4"/>
      <c r="I20" s="138" t="s">
        <v>70</v>
      </c>
      <c r="J20" s="139"/>
    </row>
    <row r="21" spans="1:10" x14ac:dyDescent="0.25">
      <c r="A21" s="84" t="s">
        <v>7</v>
      </c>
      <c r="B21" s="84"/>
      <c r="C21" s="84"/>
      <c r="D21" s="84"/>
      <c r="E21" s="5">
        <v>35</v>
      </c>
      <c r="F21" s="89" t="s">
        <v>8</v>
      </c>
      <c r="G21" s="89"/>
      <c r="H21" s="89"/>
      <c r="I21" s="89"/>
      <c r="J21" s="24" t="s">
        <v>61</v>
      </c>
    </row>
    <row r="22" spans="1:10" x14ac:dyDescent="0.25">
      <c r="A22" s="6" t="s">
        <v>9</v>
      </c>
      <c r="B22" s="140" t="s">
        <v>71</v>
      </c>
      <c r="C22" s="140"/>
      <c r="D22" s="140"/>
      <c r="E22" s="3" t="s">
        <v>10</v>
      </c>
      <c r="F22" s="141" t="s">
        <v>72</v>
      </c>
      <c r="G22" s="141"/>
      <c r="H22" s="4" t="s">
        <v>22</v>
      </c>
      <c r="I22" s="142" t="s">
        <v>73</v>
      </c>
      <c r="J22" s="141"/>
    </row>
    <row r="23" spans="1:10" x14ac:dyDescent="0.25">
      <c r="A23" s="97" t="s">
        <v>11</v>
      </c>
      <c r="B23" s="97"/>
      <c r="C23" s="42"/>
      <c r="D23" s="137" t="s">
        <v>74</v>
      </c>
      <c r="E23" s="137"/>
      <c r="F23" s="137"/>
      <c r="G23" s="137"/>
      <c r="H23" s="137"/>
      <c r="I23" s="137"/>
      <c r="J23" s="137"/>
    </row>
    <row r="24" spans="1:10" x14ac:dyDescent="0.25">
      <c r="A24" s="89" t="s">
        <v>53</v>
      </c>
      <c r="B24" s="89"/>
      <c r="C24" s="43"/>
      <c r="D24" s="96" t="s">
        <v>12</v>
      </c>
      <c r="E24" s="96"/>
      <c r="F24" s="3" t="s">
        <v>10</v>
      </c>
      <c r="G24" s="3"/>
      <c r="H24" s="108" t="s">
        <v>21</v>
      </c>
      <c r="I24" s="108"/>
      <c r="J24" s="108"/>
    </row>
    <row r="25" spans="1:10" x14ac:dyDescent="0.25">
      <c r="A25" s="134" t="s">
        <v>75</v>
      </c>
      <c r="B25" s="134"/>
      <c r="C25" s="17"/>
      <c r="D25" s="134" t="s">
        <v>80</v>
      </c>
      <c r="E25" s="134"/>
      <c r="F25" s="3" t="s">
        <v>10</v>
      </c>
      <c r="G25" s="25" t="s">
        <v>76</v>
      </c>
      <c r="H25" s="4" t="s">
        <v>22</v>
      </c>
      <c r="I25" s="135" t="s">
        <v>85</v>
      </c>
      <c r="J25" s="136"/>
    </row>
    <row r="26" spans="1:10" x14ac:dyDescent="0.25">
      <c r="A26" s="143" t="s">
        <v>77</v>
      </c>
      <c r="B26" s="143"/>
      <c r="C26" s="17"/>
      <c r="D26" s="143" t="s">
        <v>81</v>
      </c>
      <c r="E26" s="143"/>
      <c r="F26" s="3" t="s">
        <v>10</v>
      </c>
      <c r="G26" s="26" t="s">
        <v>84</v>
      </c>
      <c r="H26" s="4" t="s">
        <v>22</v>
      </c>
      <c r="I26" s="135" t="s">
        <v>86</v>
      </c>
      <c r="J26" s="136"/>
    </row>
    <row r="27" spans="1:10" x14ac:dyDescent="0.25">
      <c r="A27" s="143" t="s">
        <v>78</v>
      </c>
      <c r="B27" s="143"/>
      <c r="C27" s="17"/>
      <c r="D27" s="143" t="s">
        <v>82</v>
      </c>
      <c r="E27" s="143"/>
      <c r="F27" s="3" t="s">
        <v>10</v>
      </c>
      <c r="G27" s="26" t="s">
        <v>84</v>
      </c>
      <c r="H27" s="7" t="s">
        <v>22</v>
      </c>
      <c r="I27" s="144" t="s">
        <v>87</v>
      </c>
      <c r="J27" s="145"/>
    </row>
    <row r="28" spans="1:10" x14ac:dyDescent="0.25">
      <c r="A28" s="143" t="s">
        <v>79</v>
      </c>
      <c r="B28" s="143"/>
      <c r="C28" s="17"/>
      <c r="D28" s="143" t="s">
        <v>83</v>
      </c>
      <c r="E28" s="143"/>
      <c r="F28" s="3" t="s">
        <v>10</v>
      </c>
      <c r="G28" s="26" t="s">
        <v>84</v>
      </c>
      <c r="H28" s="7" t="s">
        <v>22</v>
      </c>
      <c r="I28" s="146" t="s">
        <v>88</v>
      </c>
      <c r="J28" s="147"/>
    </row>
    <row r="29" spans="1:10" x14ac:dyDescent="0.25">
      <c r="A29" s="81" t="s">
        <v>54</v>
      </c>
      <c r="B29" s="81"/>
      <c r="C29" s="16"/>
      <c r="D29" s="148">
        <v>15</v>
      </c>
      <c r="E29" s="148"/>
      <c r="F29" s="3"/>
      <c r="G29" s="3"/>
      <c r="H29" s="4"/>
      <c r="I29" s="2"/>
      <c r="J29" s="2"/>
    </row>
    <row r="30" spans="1:10" x14ac:dyDescent="0.25">
      <c r="A30" s="82" t="s">
        <v>55</v>
      </c>
      <c r="B30" s="82"/>
      <c r="C30" s="40"/>
      <c r="D30" s="149">
        <v>2505</v>
      </c>
      <c r="E30" s="149"/>
      <c r="F30" s="3"/>
      <c r="G30" s="3"/>
      <c r="H30" s="4"/>
      <c r="I30" s="2"/>
      <c r="J30" s="2"/>
    </row>
    <row r="31" spans="1:10" x14ac:dyDescent="0.25">
      <c r="A31" s="52" t="s">
        <v>150</v>
      </c>
      <c r="B31" s="52"/>
      <c r="C31" s="57">
        <f>IF(B31="Y",2,1)</f>
        <v>1</v>
      </c>
      <c r="D31" s="149">
        <v>38.5</v>
      </c>
      <c r="E31" s="149"/>
      <c r="F31" s="3"/>
      <c r="G31" s="3"/>
      <c r="H31" s="4"/>
      <c r="I31" s="2"/>
      <c r="J31" s="2"/>
    </row>
    <row r="32" spans="1:10" x14ac:dyDescent="0.25">
      <c r="A32" s="82" t="s">
        <v>14</v>
      </c>
      <c r="B32" s="82"/>
      <c r="C32" s="150"/>
      <c r="D32" s="82"/>
      <c r="E32" s="82"/>
      <c r="F32" s="82"/>
      <c r="G32" s="151"/>
      <c r="H32" s="151"/>
      <c r="I32" s="2"/>
      <c r="J32" s="2"/>
    </row>
    <row r="33" spans="1:10" x14ac:dyDescent="0.25">
      <c r="A33" s="3"/>
      <c r="B33" s="3"/>
      <c r="C33" s="3"/>
      <c r="D33" s="3"/>
      <c r="E33" s="3"/>
      <c r="F33" s="3"/>
      <c r="G33" s="3"/>
      <c r="H33" s="4"/>
      <c r="I33" s="2"/>
      <c r="J33" s="2"/>
    </row>
    <row r="34" spans="1:10" ht="23.25" x14ac:dyDescent="0.25">
      <c r="A34" s="106" t="s">
        <v>15</v>
      </c>
      <c r="B34" s="106"/>
      <c r="C34" s="106"/>
      <c r="D34" s="106"/>
      <c r="E34" s="106"/>
      <c r="F34" s="106"/>
      <c r="G34" s="106"/>
      <c r="H34" s="106"/>
      <c r="I34" s="106"/>
      <c r="J34" s="106"/>
    </row>
    <row r="35" spans="1:10" x14ac:dyDescent="0.25">
      <c r="A35" s="83" t="s">
        <v>16</v>
      </c>
      <c r="B35" s="83"/>
      <c r="C35" s="41"/>
      <c r="D35" s="134"/>
      <c r="E35" s="134"/>
      <c r="F35" s="134"/>
      <c r="G35" s="134"/>
      <c r="H35" s="134"/>
      <c r="I35" s="134"/>
      <c r="J35" s="134"/>
    </row>
    <row r="36" spans="1:10" x14ac:dyDescent="0.25">
      <c r="A36" s="83" t="s">
        <v>17</v>
      </c>
      <c r="B36" s="83"/>
      <c r="C36" s="41"/>
      <c r="D36" s="143"/>
      <c r="E36" s="143"/>
      <c r="F36" s="143"/>
      <c r="G36" s="143"/>
      <c r="H36" s="143"/>
      <c r="I36" s="143"/>
      <c r="J36" s="143"/>
    </row>
    <row r="37" spans="1:10" x14ac:dyDescent="0.25">
      <c r="A37" s="83" t="s">
        <v>18</v>
      </c>
      <c r="B37" s="83"/>
      <c r="C37" s="41"/>
      <c r="D37" s="143"/>
      <c r="E37" s="143"/>
      <c r="F37" s="143"/>
      <c r="G37" s="143"/>
      <c r="H37" s="143"/>
      <c r="I37" s="143"/>
      <c r="J37" s="143"/>
    </row>
    <row r="38" spans="1:10" x14ac:dyDescent="0.25">
      <c r="A38" s="3"/>
      <c r="B38" s="3"/>
      <c r="C38" s="3"/>
      <c r="D38" s="3"/>
      <c r="E38" s="8"/>
      <c r="F38" s="8"/>
      <c r="G38" s="8"/>
      <c r="H38" s="4"/>
      <c r="I38" s="2"/>
      <c r="J38" s="2"/>
    </row>
    <row r="39" spans="1:10" ht="15.75" x14ac:dyDescent="0.25">
      <c r="A39" s="93" t="s">
        <v>52</v>
      </c>
      <c r="B39" s="93"/>
      <c r="C39" s="93"/>
      <c r="D39" s="93"/>
      <c r="E39" s="93"/>
      <c r="F39" s="93"/>
      <c r="G39" s="93"/>
      <c r="H39" s="93"/>
      <c r="I39" s="93"/>
      <c r="J39" s="93"/>
    </row>
    <row r="40" spans="1:10" x14ac:dyDescent="0.25">
      <c r="A40" s="3"/>
      <c r="B40" s="3"/>
      <c r="C40" s="3"/>
      <c r="D40" s="3"/>
      <c r="E40" s="8"/>
      <c r="F40" s="8"/>
      <c r="G40" s="8"/>
      <c r="H40" s="4"/>
      <c r="I40" s="2"/>
      <c r="J40" s="2"/>
    </row>
    <row r="41" spans="1:10" ht="75" customHeight="1" x14ac:dyDescent="0.25">
      <c r="A41" s="107" t="s">
        <v>149</v>
      </c>
      <c r="B41" s="107"/>
      <c r="C41" s="107"/>
      <c r="D41" s="107"/>
      <c r="E41" s="107"/>
      <c r="F41" s="107"/>
      <c r="G41" s="107"/>
      <c r="H41" s="107"/>
      <c r="I41" s="107"/>
      <c r="J41" s="107"/>
    </row>
    <row r="42" spans="1:10" ht="15.75" x14ac:dyDescent="0.25">
      <c r="A42" s="98" t="s">
        <v>19</v>
      </c>
      <c r="B42" s="98"/>
      <c r="C42" s="98"/>
      <c r="D42" s="98"/>
      <c r="E42" s="98"/>
      <c r="F42" s="98"/>
      <c r="G42" s="98"/>
      <c r="H42" s="98"/>
      <c r="I42" s="98"/>
      <c r="J42" s="98"/>
    </row>
    <row r="43" spans="1:10" x14ac:dyDescent="0.25">
      <c r="A43" s="11" t="s">
        <v>147</v>
      </c>
      <c r="B43" s="2"/>
      <c r="C43" s="2"/>
      <c r="D43" s="6" t="s">
        <v>56</v>
      </c>
      <c r="E43" s="6"/>
      <c r="F43" s="4"/>
      <c r="G43" s="4"/>
      <c r="H43" s="4"/>
      <c r="I43" s="2"/>
      <c r="J43" s="2"/>
    </row>
    <row r="44" spans="1:10" x14ac:dyDescent="0.25">
      <c r="A44" s="11"/>
      <c r="B44" s="2"/>
      <c r="C44" s="2"/>
      <c r="D44" s="54" t="s">
        <v>148</v>
      </c>
      <c r="E44" s="6"/>
      <c r="F44" s="4"/>
      <c r="G44" s="4"/>
      <c r="H44" s="4"/>
      <c r="I44" s="2"/>
      <c r="J44" s="2"/>
    </row>
    <row r="45" spans="1:10" x14ac:dyDescent="0.25">
      <c r="A45" s="4"/>
      <c r="B45" s="2"/>
      <c r="C45" s="2"/>
      <c r="D45" s="4" t="s">
        <v>57</v>
      </c>
      <c r="E45" s="4"/>
      <c r="F45" s="4"/>
      <c r="G45" s="6"/>
      <c r="H45" s="4"/>
      <c r="I45" s="2"/>
      <c r="J45" s="2"/>
    </row>
    <row r="46" spans="1:10" x14ac:dyDescent="0.25">
      <c r="A46" s="2"/>
      <c r="B46" s="2"/>
      <c r="C46" s="2"/>
      <c r="D46" s="2" t="s">
        <v>23</v>
      </c>
      <c r="E46" s="2"/>
      <c r="F46" s="2"/>
      <c r="G46" s="1"/>
      <c r="H46" s="2"/>
      <c r="I46" s="2"/>
      <c r="J46" s="2"/>
    </row>
    <row r="47" spans="1:10" x14ac:dyDescent="0.25">
      <c r="A47" s="2"/>
      <c r="B47" s="2"/>
      <c r="C47" s="2"/>
      <c r="D47" s="2" t="s">
        <v>58</v>
      </c>
      <c r="E47" s="2"/>
      <c r="F47" s="2"/>
      <c r="G47" s="1"/>
      <c r="H47" s="2"/>
      <c r="I47" s="2"/>
      <c r="J47" s="2"/>
    </row>
    <row r="48" spans="1:10" x14ac:dyDescent="0.25">
      <c r="A48" s="2"/>
      <c r="B48" s="2"/>
      <c r="C48" s="2"/>
      <c r="D48" s="2" t="s">
        <v>20</v>
      </c>
      <c r="E48" s="2"/>
      <c r="F48" s="2"/>
      <c r="G48" s="1"/>
      <c r="H48" s="2"/>
      <c r="I48" s="2"/>
      <c r="J48" s="2"/>
    </row>
    <row r="49" spans="1:10" x14ac:dyDescent="0.25">
      <c r="A49" s="2"/>
      <c r="B49" s="2"/>
      <c r="C49" s="2"/>
      <c r="D49" s="2" t="s">
        <v>59</v>
      </c>
      <c r="E49" s="2"/>
      <c r="F49" s="2"/>
      <c r="G49" s="2"/>
      <c r="H49" s="2"/>
      <c r="I49" s="2"/>
      <c r="J49" s="2"/>
    </row>
    <row r="58" spans="1:10" x14ac:dyDescent="0.25">
      <c r="B58" s="58"/>
      <c r="C58" s="58"/>
      <c r="D58" s="58"/>
    </row>
    <row r="59" spans="1:10" x14ac:dyDescent="0.25">
      <c r="B59" s="58"/>
      <c r="C59" s="58"/>
      <c r="D59" s="58"/>
    </row>
    <row r="60" spans="1:10" x14ac:dyDescent="0.25">
      <c r="B60" s="58"/>
      <c r="C60" s="58"/>
      <c r="D60" s="58"/>
    </row>
    <row r="67" spans="1:9" x14ac:dyDescent="0.25">
      <c r="A67" s="59"/>
      <c r="B67" s="59"/>
      <c r="C67" s="59"/>
      <c r="D67" s="59"/>
      <c r="E67" s="59"/>
      <c r="F67" s="59"/>
      <c r="G67" s="59"/>
      <c r="H67" s="59"/>
      <c r="I67" s="59"/>
    </row>
  </sheetData>
  <sheetProtection algorithmName="SHA-512" hashValue="2px2brfODhZIf3S0aJrBQf8j3Jo1aZV0/dt0TZ2ARf1CzUNfk6XTf55pdshHuhcpjilTeasvyBiuj2T9Hzv/Qw==" saltValue="Una6BLUsQ2oOqlai9H4jXg==" spinCount="100000" sheet="1" objects="1" scenarios="1" selectLockedCells="1"/>
  <mergeCells count="50">
    <mergeCell ref="A42:J42"/>
    <mergeCell ref="D16:J16"/>
    <mergeCell ref="A36:B36"/>
    <mergeCell ref="D36:J36"/>
    <mergeCell ref="A37:B37"/>
    <mergeCell ref="D37:J37"/>
    <mergeCell ref="A39:J39"/>
    <mergeCell ref="A41:J41"/>
    <mergeCell ref="D31:E31"/>
    <mergeCell ref="A32:F32"/>
    <mergeCell ref="G32:H32"/>
    <mergeCell ref="A34:J34"/>
    <mergeCell ref="A35:B35"/>
    <mergeCell ref="D35:J35"/>
    <mergeCell ref="A28:B28"/>
    <mergeCell ref="D28:E28"/>
    <mergeCell ref="I28:J28"/>
    <mergeCell ref="A29:B29"/>
    <mergeCell ref="D29:E29"/>
    <mergeCell ref="A30:B30"/>
    <mergeCell ref="D30:E30"/>
    <mergeCell ref="A26:B26"/>
    <mergeCell ref="D26:E26"/>
    <mergeCell ref="I26:J26"/>
    <mergeCell ref="A27:B27"/>
    <mergeCell ref="D27:E27"/>
    <mergeCell ref="I27:J27"/>
    <mergeCell ref="A25:B25"/>
    <mergeCell ref="D25:E25"/>
    <mergeCell ref="I25:J25"/>
    <mergeCell ref="A20:B20"/>
    <mergeCell ref="D20:F20"/>
    <mergeCell ref="I20:J20"/>
    <mergeCell ref="A21:D21"/>
    <mergeCell ref="F21:I21"/>
    <mergeCell ref="B22:D22"/>
    <mergeCell ref="F22:G22"/>
    <mergeCell ref="I22:J22"/>
    <mergeCell ref="A23:B23"/>
    <mergeCell ref="D23:J23"/>
    <mergeCell ref="A24:B24"/>
    <mergeCell ref="D24:E24"/>
    <mergeCell ref="H24:J24"/>
    <mergeCell ref="A11:J11"/>
    <mergeCell ref="A12:J12"/>
    <mergeCell ref="A17:D17"/>
    <mergeCell ref="F17:I17"/>
    <mergeCell ref="A18:D18"/>
    <mergeCell ref="F18:I18"/>
    <mergeCell ref="D13:E13"/>
  </mergeCells>
  <hyperlinks>
    <hyperlink ref="I20" r:id="rId1"/>
    <hyperlink ref="I22" r:id="rId2"/>
    <hyperlink ref="I25" r:id="rId3"/>
    <hyperlink ref="I26" r:id="rId4"/>
    <hyperlink ref="I27" r:id="rId5"/>
    <hyperlink ref="I28" r:id="rId6"/>
    <hyperlink ref="D44" r:id="rId7"/>
  </hyperlinks>
  <pageMargins left="0.7" right="0.7" top="0.75" bottom="0.75" header="0.3" footer="0.3"/>
  <pageSetup scale="55" orientation="portrait" r:id="rId8"/>
  <headerFooter>
    <oddFooter>&amp;R&amp;6&amp;Z&amp;F&amp;A</oddFooter>
  </headerFooter>
  <drawing r:id="rId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1:J71"/>
  <sheetViews>
    <sheetView topLeftCell="A52" workbookViewId="0">
      <selection activeCell="A13" sqref="A13:H13"/>
    </sheetView>
  </sheetViews>
  <sheetFormatPr defaultRowHeight="12.75" x14ac:dyDescent="0.2"/>
  <cols>
    <col min="1" max="1" width="12" style="27" customWidth="1"/>
    <col min="2" max="2" width="13.85546875" style="65" customWidth="1"/>
    <col min="3" max="3" width="10.7109375" style="65" customWidth="1"/>
    <col min="4" max="5" width="10.7109375" style="27" customWidth="1"/>
    <col min="6" max="6" width="10.7109375" style="28" customWidth="1"/>
    <col min="7" max="7" width="9.140625" style="27"/>
    <col min="8" max="8" width="10.7109375" style="27" customWidth="1"/>
    <col min="9" max="16384" width="9.140625" style="27"/>
  </cols>
  <sheetData>
    <row r="11" spans="1:6" ht="15.75" x14ac:dyDescent="0.25">
      <c r="A11" s="122" t="s">
        <v>90</v>
      </c>
      <c r="B11" s="122"/>
      <c r="C11" s="122"/>
      <c r="D11" s="122"/>
      <c r="E11" s="122"/>
      <c r="F11" s="122"/>
    </row>
    <row r="13" spans="1:6" x14ac:dyDescent="0.2">
      <c r="A13" s="27" t="s">
        <v>89</v>
      </c>
      <c r="C13" s="152" t="s">
        <v>69</v>
      </c>
      <c r="D13" s="152"/>
      <c r="E13" s="152"/>
    </row>
    <row r="14" spans="1:6" x14ac:dyDescent="0.2">
      <c r="A14" s="27" t="s">
        <v>91</v>
      </c>
      <c r="C14" s="153"/>
      <c r="D14" s="153"/>
      <c r="E14" s="153"/>
    </row>
    <row r="15" spans="1:6" x14ac:dyDescent="0.2">
      <c r="A15" s="27" t="s">
        <v>134</v>
      </c>
      <c r="C15" s="152"/>
      <c r="D15" s="152"/>
      <c r="E15" s="152"/>
    </row>
    <row r="16" spans="1:6" x14ac:dyDescent="0.2">
      <c r="A16" s="27" t="s">
        <v>92</v>
      </c>
      <c r="C16" s="152"/>
      <c r="D16" s="152"/>
      <c r="E16" s="152"/>
    </row>
    <row r="17" spans="1:10" x14ac:dyDescent="0.2">
      <c r="A17" s="27" t="s">
        <v>93</v>
      </c>
      <c r="C17" s="66"/>
    </row>
    <row r="18" spans="1:10" x14ac:dyDescent="0.2">
      <c r="A18" s="27" t="s">
        <v>94</v>
      </c>
      <c r="C18" s="152"/>
      <c r="D18" s="152"/>
      <c r="E18" s="152"/>
    </row>
    <row r="20" spans="1:10" x14ac:dyDescent="0.2">
      <c r="A20" s="30" t="s">
        <v>95</v>
      </c>
    </row>
    <row r="21" spans="1:10" x14ac:dyDescent="0.2">
      <c r="A21" s="27" t="s">
        <v>96</v>
      </c>
      <c r="C21" s="152"/>
      <c r="D21" s="152"/>
      <c r="E21" s="152"/>
    </row>
    <row r="22" spans="1:10" x14ac:dyDescent="0.2">
      <c r="A22" s="27" t="s">
        <v>97</v>
      </c>
      <c r="C22" s="154"/>
      <c r="D22" s="154"/>
      <c r="E22" s="154"/>
    </row>
    <row r="23" spans="1:10" s="33" customFormat="1" ht="36.75" customHeight="1" x14ac:dyDescent="0.2">
      <c r="A23" s="31" t="s">
        <v>98</v>
      </c>
      <c r="B23" s="67" t="s">
        <v>103</v>
      </c>
      <c r="C23" s="67" t="s">
        <v>99</v>
      </c>
      <c r="D23" s="31" t="s">
        <v>100</v>
      </c>
      <c r="E23" s="31" t="s">
        <v>101</v>
      </c>
      <c r="F23" s="32" t="s">
        <v>135</v>
      </c>
    </row>
    <row r="24" spans="1:10" x14ac:dyDescent="0.2">
      <c r="A24" s="33">
        <v>2</v>
      </c>
      <c r="B24" s="68">
        <v>2</v>
      </c>
      <c r="C24" s="69">
        <v>89.95</v>
      </c>
      <c r="D24" s="33">
        <v>3</v>
      </c>
      <c r="E24" s="34">
        <v>0.15</v>
      </c>
      <c r="F24" s="28">
        <f>+A24*C24*D24*(1+E24)</f>
        <v>620.65499999999997</v>
      </c>
    </row>
    <row r="26" spans="1:10" ht="30.75" customHeight="1" x14ac:dyDescent="0.2">
      <c r="A26" s="116" t="s">
        <v>102</v>
      </c>
      <c r="B26" s="116"/>
      <c r="C26" s="116"/>
      <c r="D26" s="116"/>
      <c r="E26" s="116"/>
      <c r="F26" s="116"/>
    </row>
    <row r="28" spans="1:10" x14ac:dyDescent="0.2">
      <c r="A28" s="30" t="s">
        <v>104</v>
      </c>
    </row>
    <row r="29" spans="1:10" x14ac:dyDescent="0.2">
      <c r="A29" s="27" t="s">
        <v>105</v>
      </c>
      <c r="C29" s="66" t="s">
        <v>106</v>
      </c>
    </row>
    <row r="30" spans="1:10" x14ac:dyDescent="0.2">
      <c r="A30" s="27" t="s">
        <v>107</v>
      </c>
      <c r="C30" s="56">
        <v>250</v>
      </c>
    </row>
    <row r="31" spans="1:10" x14ac:dyDescent="0.2">
      <c r="A31" s="55" t="s">
        <v>150</v>
      </c>
      <c r="B31" s="56"/>
      <c r="C31" s="60">
        <f>IF(B31="Yes",2,1)</f>
        <v>1</v>
      </c>
      <c r="J31" s="27" t="s">
        <v>156</v>
      </c>
    </row>
    <row r="32" spans="1:10" x14ac:dyDescent="0.2">
      <c r="A32" s="27" t="s">
        <v>112</v>
      </c>
      <c r="C32" s="60">
        <f>+C31*C30</f>
        <v>250</v>
      </c>
    </row>
    <row r="33" spans="1:10" x14ac:dyDescent="0.2">
      <c r="A33" s="27" t="s">
        <v>109</v>
      </c>
      <c r="C33" s="70">
        <v>0.5</v>
      </c>
      <c r="D33" s="28">
        <f>+C33*C32</f>
        <v>125</v>
      </c>
    </row>
    <row r="34" spans="1:10" x14ac:dyDescent="0.2">
      <c r="A34" s="27" t="s">
        <v>110</v>
      </c>
      <c r="C34" s="71"/>
    </row>
    <row r="35" spans="1:10" x14ac:dyDescent="0.2">
      <c r="A35" s="27" t="s">
        <v>157</v>
      </c>
      <c r="B35" s="56"/>
      <c r="C35" s="60">
        <f>IF(B35="Yes",C32,0)</f>
        <v>0</v>
      </c>
      <c r="D35" s="36">
        <v>0.4</v>
      </c>
      <c r="E35" s="36">
        <f>+D35*C35</f>
        <v>0</v>
      </c>
      <c r="J35" s="27" t="s">
        <v>156</v>
      </c>
    </row>
    <row r="36" spans="1:10" x14ac:dyDescent="0.2">
      <c r="A36" s="27" t="s">
        <v>137</v>
      </c>
      <c r="B36" s="72"/>
      <c r="C36" s="73"/>
    </row>
    <row r="37" spans="1:10" x14ac:dyDescent="0.2">
      <c r="A37" s="27" t="s">
        <v>137</v>
      </c>
      <c r="B37" s="72"/>
      <c r="C37" s="73"/>
    </row>
    <row r="38" spans="1:10" x14ac:dyDescent="0.2">
      <c r="A38" s="27" t="s">
        <v>111</v>
      </c>
      <c r="F38" s="28">
        <f>(+C32*C33)+C34+E35+C36+C37</f>
        <v>125</v>
      </c>
    </row>
    <row r="41" spans="1:10" x14ac:dyDescent="0.2">
      <c r="A41" s="30" t="s">
        <v>113</v>
      </c>
    </row>
    <row r="42" spans="1:10" x14ac:dyDescent="0.2">
      <c r="A42" s="27" t="s">
        <v>114</v>
      </c>
      <c r="B42" s="152" t="s">
        <v>136</v>
      </c>
      <c r="C42" s="152"/>
      <c r="D42" s="152"/>
      <c r="E42" s="152"/>
      <c r="F42" s="152"/>
    </row>
    <row r="43" spans="1:10" ht="25.5" x14ac:dyDescent="0.2">
      <c r="A43" s="31" t="s">
        <v>115</v>
      </c>
      <c r="B43" s="67" t="s">
        <v>116</v>
      </c>
      <c r="D43" s="31" t="s">
        <v>117</v>
      </c>
      <c r="E43" s="31" t="s">
        <v>121</v>
      </c>
    </row>
    <row r="44" spans="1:10" x14ac:dyDescent="0.2">
      <c r="A44" s="37">
        <v>5</v>
      </c>
      <c r="B44" s="69">
        <v>7</v>
      </c>
      <c r="C44" s="65" t="s">
        <v>118</v>
      </c>
      <c r="D44" s="37">
        <v>2</v>
      </c>
      <c r="E44" s="28">
        <f>+A44*B44*D44</f>
        <v>70</v>
      </c>
    </row>
    <row r="45" spans="1:10" x14ac:dyDescent="0.2">
      <c r="A45" s="38">
        <v>5</v>
      </c>
      <c r="B45" s="69">
        <v>10</v>
      </c>
      <c r="C45" s="65" t="s">
        <v>119</v>
      </c>
      <c r="D45" s="37">
        <v>3</v>
      </c>
      <c r="E45" s="28">
        <f t="shared" ref="E45:E46" si="0">+A45*B45*D45</f>
        <v>150</v>
      </c>
    </row>
    <row r="46" spans="1:10" x14ac:dyDescent="0.2">
      <c r="A46" s="38">
        <v>5</v>
      </c>
      <c r="B46" s="69">
        <v>12</v>
      </c>
      <c r="C46" s="65" t="s">
        <v>120</v>
      </c>
      <c r="D46" s="38">
        <v>3</v>
      </c>
      <c r="E46" s="28">
        <f t="shared" si="0"/>
        <v>180</v>
      </c>
    </row>
    <row r="47" spans="1:10" x14ac:dyDescent="0.2">
      <c r="B47" s="69"/>
      <c r="D47" s="33"/>
      <c r="E47" s="28"/>
    </row>
    <row r="48" spans="1:10" x14ac:dyDescent="0.2">
      <c r="A48" s="27" t="s">
        <v>121</v>
      </c>
      <c r="F48" s="28">
        <f>SUM(E44:E47)</f>
        <v>400</v>
      </c>
    </row>
    <row r="50" spans="1:9" x14ac:dyDescent="0.2">
      <c r="A50" s="30" t="s">
        <v>122</v>
      </c>
    </row>
    <row r="51" spans="1:9" ht="38.25" x14ac:dyDescent="0.2">
      <c r="A51" s="31" t="s">
        <v>115</v>
      </c>
      <c r="B51" s="67" t="s">
        <v>123</v>
      </c>
      <c r="C51" s="68"/>
      <c r="D51" s="33"/>
      <c r="E51" s="33"/>
      <c r="F51" s="32" t="s">
        <v>124</v>
      </c>
    </row>
    <row r="52" spans="1:9" x14ac:dyDescent="0.2">
      <c r="A52" s="33">
        <v>5</v>
      </c>
      <c r="B52" s="69">
        <v>30</v>
      </c>
      <c r="F52" s="28">
        <f>+B52*A52</f>
        <v>150</v>
      </c>
    </row>
    <row r="54" spans="1:9" x14ac:dyDescent="0.2">
      <c r="A54" s="27" t="s">
        <v>125</v>
      </c>
      <c r="F54" s="28">
        <f>SUM(F24:F53)</f>
        <v>1295.655</v>
      </c>
    </row>
    <row r="56" spans="1:9" x14ac:dyDescent="0.2">
      <c r="A56" s="30" t="s">
        <v>126</v>
      </c>
      <c r="B56" s="74"/>
    </row>
    <row r="57" spans="1:9" s="33" customFormat="1" ht="25.5" x14ac:dyDescent="0.2">
      <c r="B57" s="68" t="s">
        <v>128</v>
      </c>
      <c r="C57" s="68"/>
      <c r="F57" s="32" t="s">
        <v>138</v>
      </c>
    </row>
    <row r="58" spans="1:9" x14ac:dyDescent="0.2">
      <c r="A58" s="27">
        <v>1</v>
      </c>
      <c r="B58" s="65" t="s">
        <v>127</v>
      </c>
      <c r="F58" s="28">
        <v>354</v>
      </c>
    </row>
    <row r="59" spans="1:9" x14ac:dyDescent="0.2">
      <c r="A59" s="27">
        <v>2</v>
      </c>
      <c r="B59" s="65" t="s">
        <v>129</v>
      </c>
      <c r="F59" s="28">
        <v>0</v>
      </c>
    </row>
    <row r="62" spans="1:9" x14ac:dyDescent="0.2">
      <c r="A62" s="27" t="s">
        <v>130</v>
      </c>
      <c r="F62" s="28">
        <f>SUM(F58:F61)</f>
        <v>354</v>
      </c>
    </row>
    <row r="63" spans="1:9" s="33" customFormat="1" ht="45" customHeight="1" x14ac:dyDescent="0.2">
      <c r="B63" s="68"/>
      <c r="C63" s="68"/>
      <c r="F63" s="35"/>
      <c r="G63" s="31" t="s">
        <v>139</v>
      </c>
      <c r="H63" s="39" t="s">
        <v>140</v>
      </c>
    </row>
    <row r="64" spans="1:9" x14ac:dyDescent="0.2">
      <c r="A64" s="27" t="s">
        <v>131</v>
      </c>
      <c r="F64" s="28">
        <f>+F54-F62</f>
        <v>941.65499999999997</v>
      </c>
      <c r="G64" s="34">
        <f>+F64/F54</f>
        <v>0.72677911944151796</v>
      </c>
      <c r="H64" s="34">
        <v>0.4</v>
      </c>
      <c r="I64" s="34">
        <f>+G64-H64</f>
        <v>0.32677911944151794</v>
      </c>
    </row>
    <row r="66" spans="1:9" ht="37.5" customHeight="1" x14ac:dyDescent="0.2">
      <c r="A66" s="117" t="s">
        <v>141</v>
      </c>
      <c r="B66" s="117"/>
      <c r="C66" s="117"/>
      <c r="D66" s="117"/>
      <c r="E66" s="117"/>
      <c r="F66" s="117"/>
      <c r="G66" s="117"/>
      <c r="H66" s="117"/>
      <c r="I66" s="117"/>
    </row>
    <row r="69" spans="1:9" ht="25.5" customHeight="1" x14ac:dyDescent="0.2">
      <c r="A69" s="118" t="s">
        <v>132</v>
      </c>
      <c r="B69" s="118"/>
      <c r="C69" s="118"/>
      <c r="D69" s="118"/>
      <c r="E69" s="118"/>
      <c r="F69" s="118"/>
      <c r="G69" s="118"/>
      <c r="H69" s="118"/>
      <c r="I69" s="118"/>
    </row>
    <row r="71" spans="1:9" x14ac:dyDescent="0.2">
      <c r="A71" s="109" t="s">
        <v>133</v>
      </c>
      <c r="B71" s="109"/>
      <c r="C71" s="109"/>
      <c r="D71" s="109"/>
      <c r="E71" s="109"/>
      <c r="F71" s="109"/>
      <c r="G71" s="109"/>
      <c r="H71" s="109"/>
      <c r="I71" s="109"/>
    </row>
  </sheetData>
  <sheetProtection algorithmName="SHA-512" hashValue="niEvYLs09bYW2EDac6tTKGQUvmUKmn8wE2K/0ExsWtfuN7uQy5pciIAOzqgd5ETy3fCWGr/GcTNcydEAvCmWLA==" saltValue="zZgVmK09L6ZmwjmNVKH3BA==" spinCount="100000" sheet="1" objects="1" scenarios="1" selectLockedCells="1" selectUnlockedCells="1"/>
  <mergeCells count="13">
    <mergeCell ref="A71:I71"/>
    <mergeCell ref="C13:E13"/>
    <mergeCell ref="C14:E14"/>
    <mergeCell ref="A11:F11"/>
    <mergeCell ref="B42:F42"/>
    <mergeCell ref="A66:I66"/>
    <mergeCell ref="A69:I69"/>
    <mergeCell ref="A26:F26"/>
    <mergeCell ref="C21:E21"/>
    <mergeCell ref="C22:E22"/>
    <mergeCell ref="C18:E18"/>
    <mergeCell ref="C16:E16"/>
    <mergeCell ref="C15:E15"/>
  </mergeCells>
  <conditionalFormatting sqref="I64">
    <cfRule type="cellIs" dxfId="0" priority="1" operator="greaterThan">
      <formula>0</formula>
    </cfRule>
  </conditionalFormatting>
  <pageMargins left="0.7" right="0.7" top="0.75" bottom="0.75" header="0.3" footer="0.3"/>
  <pageSetup scale="66" orientation="portrait" verticalDpi="0" r:id="rId1"/>
  <headerFooter>
    <oddFooter>&amp;R&amp;6&amp;Z&amp;F&amp;A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Sheet1!$B$1:$B$3</xm:f>
          </x14:formula1>
          <xm:sqref>B31 B35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election activeCell="B13" sqref="B13"/>
    </sheetView>
  </sheetViews>
  <sheetFormatPr defaultRowHeight="15" x14ac:dyDescent="0.25"/>
  <sheetData>
    <row r="1" spans="1:2" x14ac:dyDescent="0.25">
      <c r="A1" t="s">
        <v>108</v>
      </c>
    </row>
    <row r="2" spans="1:2" x14ac:dyDescent="0.25">
      <c r="B2" t="s">
        <v>154</v>
      </c>
    </row>
    <row r="3" spans="1:2" x14ac:dyDescent="0.25">
      <c r="B3" t="s">
        <v>155</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Appropriations Request</vt:lpstr>
      <vt:lpstr>Request Details</vt:lpstr>
      <vt:lpstr>Supplemental Request Guidelines</vt:lpstr>
      <vt:lpstr>SAMPLE Appropriations Request</vt:lpstr>
      <vt:lpstr>Sample Conference Req Details</vt:lpstr>
      <vt:lpstr>Sheet1</vt:lpstr>
      <vt:lpstr>'Appropriations Request'!Print_Area</vt:lpstr>
      <vt:lpstr>'Request Details'!Print_Area</vt:lpstr>
    </vt:vector>
  </TitlesOfParts>
  <Company>Clarion University of 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Machokas</dc:creator>
  <cp:lastModifiedBy>Sandra Machokas</cp:lastModifiedBy>
  <cp:lastPrinted>2018-02-14T16:01:36Z</cp:lastPrinted>
  <dcterms:created xsi:type="dcterms:W3CDTF">2017-09-27T13:38:12Z</dcterms:created>
  <dcterms:modified xsi:type="dcterms:W3CDTF">2018-02-14T16:13:09Z</dcterms:modified>
</cp:coreProperties>
</file>